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รายงานงบประมาน\งบ2566\"/>
    </mc:Choice>
  </mc:AlternateContent>
  <xr:revisionPtr revIDLastSave="0" documentId="13_ncr:1_{0CE68961-25BF-482D-AC0B-AAF594ABCF5C}" xr6:coauthVersionLast="47" xr6:coauthVersionMax="47" xr10:uidLastSave="{00000000-0000-0000-0000-000000000000}"/>
  <bookViews>
    <workbookView xWindow="-120" yWindow="-120" windowWidth="29040" windowHeight="15840" xr2:uid="{A9E1E622-5968-48A2-833A-9372A52CC8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2" i="1" l="1"/>
  <c r="H161" i="1"/>
  <c r="G138" i="1"/>
  <c r="H92" i="1"/>
  <c r="H94" i="1"/>
  <c r="H93" i="1"/>
  <c r="H79" i="1"/>
  <c r="H77" i="1"/>
  <c r="H190" i="1" l="1"/>
  <c r="G195" i="1"/>
  <c r="H185" i="1"/>
  <c r="D180" i="1"/>
  <c r="G182" i="1"/>
  <c r="G183" i="1"/>
  <c r="G184" i="1"/>
  <c r="H179" i="1"/>
  <c r="E175" i="1"/>
  <c r="D175" i="1"/>
  <c r="D170" i="1"/>
  <c r="H174" i="1"/>
  <c r="G171" i="1"/>
  <c r="G181" i="1"/>
  <c r="G178" i="1"/>
  <c r="G177" i="1"/>
  <c r="G176" i="1"/>
  <c r="G173" i="1"/>
  <c r="G172" i="1"/>
  <c r="H169" i="1"/>
  <c r="G141" i="1"/>
  <c r="G135" i="1"/>
  <c r="G137" i="1"/>
  <c r="G139" i="1"/>
  <c r="G140" i="1"/>
  <c r="G133" i="1"/>
  <c r="G136" i="1"/>
  <c r="D118" i="1"/>
  <c r="F132" i="1"/>
  <c r="F118" i="1" s="1"/>
  <c r="F194" i="1" s="1"/>
  <c r="D132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2" i="1"/>
  <c r="G163" i="1"/>
  <c r="G164" i="1"/>
  <c r="G165" i="1"/>
  <c r="G166" i="1"/>
  <c r="G167" i="1"/>
  <c r="H131" i="1"/>
  <c r="G119" i="1"/>
  <c r="G127" i="1"/>
  <c r="G144" i="1"/>
  <c r="G143" i="1"/>
  <c r="G142" i="1"/>
  <c r="G134" i="1"/>
  <c r="G130" i="1"/>
  <c r="G129" i="1"/>
  <c r="G128" i="1"/>
  <c r="G126" i="1"/>
  <c r="G125" i="1"/>
  <c r="G124" i="1"/>
  <c r="G123" i="1"/>
  <c r="G122" i="1"/>
  <c r="G121" i="1"/>
  <c r="G120" i="1"/>
  <c r="E108" i="1"/>
  <c r="H113" i="1"/>
  <c r="G112" i="1"/>
  <c r="G111" i="1"/>
  <c r="G110" i="1"/>
  <c r="G109" i="1"/>
  <c r="F108" i="1"/>
  <c r="D108" i="1"/>
  <c r="H107" i="1"/>
  <c r="G103" i="1"/>
  <c r="G104" i="1"/>
  <c r="G105" i="1"/>
  <c r="G106" i="1"/>
  <c r="G102" i="1"/>
  <c r="F101" i="1"/>
  <c r="D101" i="1"/>
  <c r="H100" i="1"/>
  <c r="E73" i="1"/>
  <c r="F73" i="1"/>
  <c r="D73" i="1"/>
  <c r="D193" i="1" s="1"/>
  <c r="G90" i="1"/>
  <c r="G91" i="1"/>
  <c r="G95" i="1"/>
  <c r="G96" i="1"/>
  <c r="G97" i="1"/>
  <c r="G98" i="1"/>
  <c r="G99" i="1"/>
  <c r="G89" i="1"/>
  <c r="G88" i="1"/>
  <c r="G87" i="1"/>
  <c r="G86" i="1"/>
  <c r="G85" i="1"/>
  <c r="G84" i="1"/>
  <c r="G83" i="1"/>
  <c r="G82" i="1"/>
  <c r="G81" i="1"/>
  <c r="G80" i="1"/>
  <c r="G78" i="1"/>
  <c r="G76" i="1"/>
  <c r="G75" i="1"/>
  <c r="G74" i="1"/>
  <c r="H68" i="1"/>
  <c r="H61" i="1"/>
  <c r="F62" i="1"/>
  <c r="F192" i="1" s="1"/>
  <c r="D62" i="1"/>
  <c r="D44" i="1"/>
  <c r="D12" i="1"/>
  <c r="D191" i="1" s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3" i="1"/>
  <c r="G64" i="1"/>
  <c r="G65" i="1"/>
  <c r="G66" i="1"/>
  <c r="G67" i="1"/>
  <c r="G45" i="1"/>
  <c r="H39" i="1"/>
  <c r="H191" i="1" s="1"/>
  <c r="H193" i="1" l="1"/>
  <c r="H192" i="1"/>
  <c r="D194" i="1"/>
  <c r="F193" i="1"/>
  <c r="F196" i="1" s="1"/>
  <c r="H194" i="1"/>
  <c r="E193" i="1"/>
  <c r="E194" i="1"/>
  <c r="G191" i="1"/>
  <c r="D192" i="1"/>
  <c r="G169" i="1"/>
  <c r="G174" i="1"/>
  <c r="G179" i="1"/>
  <c r="G185" i="1"/>
  <c r="G131" i="1"/>
  <c r="G61" i="1"/>
  <c r="G68" i="1"/>
  <c r="G107" i="1"/>
  <c r="G113" i="1"/>
  <c r="G100" i="1"/>
  <c r="G193" i="1" l="1"/>
  <c r="G192" i="1"/>
  <c r="G194" i="1"/>
  <c r="H196" i="1"/>
  <c r="E196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3" i="1"/>
  <c r="G39" i="1" l="1"/>
  <c r="D7" i="1"/>
  <c r="D190" i="1" s="1"/>
  <c r="H7" i="1"/>
  <c r="G4" i="1"/>
  <c r="G7" i="1" s="1"/>
  <c r="D196" i="1" l="1"/>
  <c r="G190" i="1"/>
  <c r="G196" i="1" s="1"/>
</calcChain>
</file>

<file path=xl/sharedStrings.xml><?xml version="1.0" encoding="utf-8"?>
<sst xmlns="http://schemas.openxmlformats.org/spreadsheetml/2006/main" count="379" uniqueCount="241">
  <si>
    <t>ลำดับ</t>
  </si>
  <si>
    <t>ที่</t>
  </si>
  <si>
    <t>อุดหนุน</t>
  </si>
  <si>
    <t>รายได้สถานศึกษา</t>
  </si>
  <si>
    <t>คงเหลือ</t>
  </si>
  <si>
    <t>ผู้รับผิดชอบ</t>
  </si>
  <si>
    <t>หมายเหตุ</t>
  </si>
  <si>
    <t>โครงการ/กิจกรรม</t>
  </si>
  <si>
    <t>ขอใช้</t>
  </si>
  <si>
    <t>พัฒนาคุณภาพผู้เรียน</t>
  </si>
  <si>
    <t>รายงานการกำกับติดตามการใช้เงินงบประมาณ รอบ 6 เดือน</t>
  </si>
  <si>
    <t>โครงการพัฒนาผลสัมฤทธิ์ทางวิชาการของนักเรียน</t>
  </si>
  <si>
    <t>สำรองจ่าย</t>
  </si>
  <si>
    <t>เงินสำรองจ่าย</t>
  </si>
  <si>
    <t>นายวินัย ยุพจันทร์</t>
  </si>
  <si>
    <t>รวม</t>
  </si>
  <si>
    <t>บริหารงานงบประมาณ</t>
  </si>
  <si>
    <t>กิจกรรมเตรียมความพร้อมก่อนสอบ GAT/PAT</t>
  </si>
  <si>
    <t>No Child Left Behind (สอนเสริมยกระดับ O-NET กลุ่มสาระการเรียนรู้ภาษาไทย)</t>
  </si>
  <si>
    <t>พัฒนาสื่อเพื่อการจัดการเรียนการสอนวิชาภาษาไทย</t>
  </si>
  <si>
    <t>กิจกรรมผลิต พัฒนาสื่อ จัดให้มีสื่อ เพื่อการจัดการเรียนการสอนวิชาสังคมศึกษา ศาสนาและวัฒนธรรม</t>
  </si>
  <si>
    <t>ส่งเสริมศักยภาพการศึกษาต่อระดับอุดมศึกษาของนักเรียนระดับชั้นมัธยมศึกษาปีที่ 6</t>
  </si>
  <si>
    <t>จัดซื้อสื่อ วัสดุ อุปกรณ์วิทยาศาสตร์</t>
  </si>
  <si>
    <t>โครงการพัฒนากระบวนการบริหารและการจัดการ</t>
  </si>
  <si>
    <t xml:space="preserve">     -ส่งเสริมและพัฒนางานวิชาการ</t>
  </si>
  <si>
    <t xml:space="preserve">     -งานทะเบียนและวัดผล</t>
  </si>
  <si>
    <t xml:space="preserve">     -พัฒนางานบุคคล</t>
  </si>
  <si>
    <t xml:space="preserve">     -การส่งเสริมและพัฒนางานสารบรรณโรงเรียน</t>
  </si>
  <si>
    <t xml:space="preserve">     -ซ่อมบำรุงยานพาหนะ</t>
  </si>
  <si>
    <t xml:space="preserve">     -ซ่อมแซมอาคารเรียนที่ชำรุด กลุ่มบริหารงานทั่วไป</t>
  </si>
  <si>
    <t xml:space="preserve">     -จัดซื้อวัสดุสำนักงานกลุ่มบริหารงานทั่วไป</t>
  </si>
  <si>
    <t xml:space="preserve">     -งานอนามัย</t>
  </si>
  <si>
    <t xml:space="preserve">     -ส่งเสริมและพัฒนางานพัสดุ</t>
  </si>
  <si>
    <t xml:space="preserve">     -ส่งเสริมและพัฒนางานงบประมาณ</t>
  </si>
  <si>
    <t xml:space="preserve">     -พัฒนางานกลุ่มบริหารงานนโยบายและแผนงาน</t>
  </si>
  <si>
    <t xml:space="preserve">     -ซ่อมแซมวัสดุ อุปกรณ์ กลุ่มสาระการเรียนรู้</t>
  </si>
  <si>
    <t xml:space="preserve">     -จัดซื้อครุภัณฑ์ที่เอื้อต่อการบริหารจัดการ กลุ่มสาระการเรียนรู้ภาษาไทย</t>
  </si>
  <si>
    <t xml:space="preserve">     -จัดซื้อครุภัณฑ์สำหรับห้องเรียน กลุ่มสาระการเรียนรู้ภาษาไทย</t>
  </si>
  <si>
    <t xml:space="preserve">     -ซ่อมแซมวัสดุ-ครุภัณฑ์กลุ่มสาระสังคมศึกษา ศาสนาและวัฒนธรรม </t>
  </si>
  <si>
    <t xml:space="preserve">     -จัดซื้อครุภัณฑ์การเรียนการสอนกลุ่มสาระสังคมศึกษา ศาสนาและวัฒนธรรม </t>
  </si>
  <si>
    <t xml:space="preserve">     -พัฒนางานกลุ่มสาระการเรียนรู้สังคมศึกษา ศาสนาและวัฒนธรรม</t>
  </si>
  <si>
    <t xml:space="preserve">     -อุปกรณ์สำนักงาน</t>
  </si>
  <si>
    <t xml:space="preserve">     -พัฒนางานคอมพิวเตอร์</t>
  </si>
  <si>
    <t xml:space="preserve">     -พัฒนางานกลุ่มสาระการเรียนรู้ภาษาต่างประเทศ</t>
  </si>
  <si>
    <t xml:space="preserve">     -จัดซื้อครุภัณฑ์ กลุ่มสาระการเรียนรู้การงานอาชีพ</t>
  </si>
  <si>
    <t xml:space="preserve">     -จัดซื้อวัสดุ เพื่อเตรียมความพร้อมในการจัดการเรียนการสอน</t>
  </si>
  <si>
    <t xml:space="preserve">     -จัดซื้อวัสดุสำนักงาน กลุ่มสาระการเรียนรู้การงานอาชีพ</t>
  </si>
  <si>
    <t xml:space="preserve">     -จัดซื้อวัสดุอุปกรณ์สำนักงาน</t>
  </si>
  <si>
    <t xml:space="preserve">     -การพัฒนาระบบสารสนเทศกลุ่มบริหารงานกิจการนักเรียน</t>
  </si>
  <si>
    <t xml:space="preserve">     -ส่งเสริมและพัฒนาห้องสมุด</t>
  </si>
  <si>
    <t>ครูปัทมา</t>
  </si>
  <si>
    <t>ครูรัชดาภรณ์</t>
  </si>
  <si>
    <t>ครูน้ำฝน</t>
  </si>
  <si>
    <t>ครูพงษ์ลัดดา</t>
  </si>
  <si>
    <t>ครูเอกชัย</t>
  </si>
  <si>
    <t>ครูสมมารถ</t>
  </si>
  <si>
    <t>ครูวิลาวรรณ</t>
  </si>
  <si>
    <t>ครูพัชรีรัตน์</t>
  </si>
  <si>
    <t>ครูบุญก้าน</t>
  </si>
  <si>
    <t>ครูสุพรรณี</t>
  </si>
  <si>
    <t>ครูวลัยพรรณ</t>
  </si>
  <si>
    <t>ครูเฉลิมพันธ์</t>
  </si>
  <si>
    <t>ครูกองแก้ว</t>
  </si>
  <si>
    <t>ครูอนุสิษฐ์</t>
  </si>
  <si>
    <t>ครูปฏิญญา</t>
  </si>
  <si>
    <t>ครูวราภรณ์</t>
  </si>
  <si>
    <t>ครูพรพรรณ</t>
  </si>
  <si>
    <t>ครูพิชญาอร</t>
  </si>
  <si>
    <t>ครูธัญศญา</t>
  </si>
  <si>
    <t>ครูนันทวัน</t>
  </si>
  <si>
    <t>ครูกนกพร</t>
  </si>
  <si>
    <t>นางสาวพรทิพย์ อ่อนชูศรี</t>
  </si>
  <si>
    <t>บริหารงานทั่วไป</t>
  </si>
  <si>
    <t>โครงการพัฒนาสิ่งแวดล้อมที่เอื้อต่อการเรียนรู้</t>
  </si>
  <si>
    <t>พัฒนาห้องศูนย์กิจกรรมพัฒนาผู้เรียน</t>
  </si>
  <si>
    <t>จัดซื้อเครื่องมืออุปกรณ์การช่าง</t>
  </si>
  <si>
    <t>ซ่อมแซมปรับปรุงห้องศูนย์เทคโนโลยีทางการศึกษา</t>
  </si>
  <si>
    <t>ปรับภูมิทัศน์ สิ่งแวดล้อมโรงเรียน</t>
  </si>
  <si>
    <t>ส่งเสริมและพัฒนาอาคารสถานที่และสิ่งแวดล้อม</t>
  </si>
  <si>
    <t>ซ่อมแซมระบบไฟฟ้า</t>
  </si>
  <si>
    <t>ซ่อมแซมปรับปรุงอาคารเพชรชมพู</t>
  </si>
  <si>
    <t>จัดซื้อหนังสือและวรสารห้องสมุดโรงเรียน</t>
  </si>
  <si>
    <t>พัฒนาแหล่งเรียนรู้กลุ่มสาระการเรียนรู้คณิตศาสตร์</t>
  </si>
  <si>
    <t>ปรับปรุงห้องเรียนนาฏศิลป์</t>
  </si>
  <si>
    <t>พัฒนาแหล่งเรียนรู้ภายในห้องเรียน</t>
  </si>
  <si>
    <t>พัฒนาแหล่งเรียนรู้ภายในห้องเรียน ห้อง TO BE</t>
  </si>
  <si>
    <t>ห้องสมุดวิทยาศาสตร์</t>
  </si>
  <si>
    <t>จัดทำป้ายนิเทศความรู้ภาษาและวัฒนธรรม</t>
  </si>
  <si>
    <t>ซ่อมบำรุงห้องนวัตกรรมภาษาต่างประเทศ</t>
  </si>
  <si>
    <t>พัฒนาศูนย์การเรียนรู้</t>
  </si>
  <si>
    <t>ครูธีระ</t>
  </si>
  <si>
    <t>ครูสโรชา</t>
  </si>
  <si>
    <t>ครูผุสดี</t>
  </si>
  <si>
    <t>ครูมะลิวรรณ</t>
  </si>
  <si>
    <t>ครูธีรยุทธ</t>
  </si>
  <si>
    <t>ครูศิริวรรณ</t>
  </si>
  <si>
    <t>ครูศริญา</t>
  </si>
  <si>
    <t>ครูนพรัตน์</t>
  </si>
  <si>
    <t>ครูวัลภา</t>
  </si>
  <si>
    <t>โครงการส่งเสริมการจัดการศึกษาแบบมีส่วนร่วมของชุมชน</t>
  </si>
  <si>
    <t>นางสาวเนตรนภาภรณ์ ปันจะวรรณ์</t>
  </si>
  <si>
    <t>ขับเคลื่อนชมรม TO BE NUMBRE เยาวชนคุณธรรม</t>
  </si>
  <si>
    <t>วันสำคัญของสถาบัน</t>
  </si>
  <si>
    <t>ส่งเสริมคุณลักษณะอันพึงประสงค์รับผิดชอบต่อส่วนร่วม</t>
  </si>
  <si>
    <t>งานประชาสัมพันธ์</t>
  </si>
  <si>
    <t>กิจกรรมชุมชนสัมพันธ์</t>
  </si>
  <si>
    <t>โครงการส่งเสริมคุณลักษณะที่พึงประสงค์ของนักเรียน</t>
  </si>
  <si>
    <t>งานจราจร</t>
  </si>
  <si>
    <t>ขับขี่ปลอดภัย</t>
  </si>
  <si>
    <t>การพัฒนางานระบบดูแลช่วยเหลือนักเรียน</t>
  </si>
  <si>
    <t>ปฐมนิเทศนักเรียน "เด็กดีสร้างได้" (ม.1, ม.4)</t>
  </si>
  <si>
    <t>ปฐมนิเทศนักเรียน "เด็กดีสร้างได้" (ม.2, ม.3, ม.5)</t>
  </si>
  <si>
    <t>ปัจฉิมนิเทศนักเรียน "สร้างคนดีสู่สังคม"</t>
  </si>
  <si>
    <t>วันสำคัญ</t>
  </si>
  <si>
    <t>การพัฒนางานวินัยนักเรียน</t>
  </si>
  <si>
    <t>มารยาทงาม สืบสานวัฒนธรรมไทย</t>
  </si>
  <si>
    <t>วัยรุ่น Gen Z (การป้องกันและแก้ไขปัญหา)</t>
  </si>
  <si>
    <t>ต่อต้านยาเสพติด</t>
  </si>
  <si>
    <t>กิจกรรมวันถวายราชสดุดีรัชกาลที่ 6 และพิธีเปิดประชุมกอง</t>
  </si>
  <si>
    <t>กิจกรรมพิธีรำลึกผู้บำเพ็ญประโยชน์</t>
  </si>
  <si>
    <t>ส่งเสริมและพัฒนาประชาธิปไตรในโรงเรียน (งานสภานักเรียน)</t>
  </si>
  <si>
    <t>บริจาคโลหิต</t>
  </si>
  <si>
    <t>วันภาษาไทย</t>
  </si>
  <si>
    <t>วันสุนทรภู่</t>
  </si>
  <si>
    <t>วันสำคัญของชาติ 5 ธันวาคม</t>
  </si>
  <si>
    <t>วันเฉลิมพระชนมพรรษา สมเด็จพระนางเจ้าสิริกิติ์ พระบรมราชินี พระบรมราชชนนีพันปีหลวง</t>
  </si>
  <si>
    <t>วันเฉลิมพระชนมพรรษา สมเด็จพระนางเจ้าสุทิดา พัชรสุธาพิมลลักษณ พระบรมราชินี</t>
  </si>
  <si>
    <t xml:space="preserve">วันเฉลิมพระชนมพรรษา พระบาทสมเด็จพระวชิรเกล้าเจ้าอยู่หัว </t>
  </si>
  <si>
    <t>วันอาเซียน</t>
  </si>
  <si>
    <t>แห่เทียนจำนำพรรษา</t>
  </si>
  <si>
    <t xml:space="preserve">ตามรอยธรรม วันมาฆบูชา </t>
  </si>
  <si>
    <t xml:space="preserve">ทำบุญตักบาตรข้าวสารอาหารแห้งทุกวันศุกร์ </t>
  </si>
  <si>
    <t>กีฬาสีภายในโรงเรียนบางมูลนากภูมิวิทยาคม</t>
  </si>
  <si>
    <t>ครูวัชรพงศ์</t>
  </si>
  <si>
    <t>ครูมินตรา</t>
  </si>
  <si>
    <t>ครูทิพย์วรรณ</t>
  </si>
  <si>
    <t>ครูศาสตรา</t>
  </si>
  <si>
    <t>ครูเอกวุฒิ</t>
  </si>
  <si>
    <t>ครูกาญจนา</t>
  </si>
  <si>
    <t>ครูศุภกรณ์</t>
  </si>
  <si>
    <t>ครูพิชญา</t>
  </si>
  <si>
    <t>ครูพูนเพ็ญ</t>
  </si>
  <si>
    <t xml:space="preserve"> ครูทิพย์วรรณ</t>
  </si>
  <si>
    <t>ครูพงษ์ศักดิ์</t>
  </si>
  <si>
    <t>ครูกฤษณา</t>
  </si>
  <si>
    <t>โครงการพัฒนาศักยภาพครูและบุคลากร</t>
  </si>
  <si>
    <t>สร้างขวัญกำลังใจ</t>
  </si>
  <si>
    <t>ศึกษาดูงาน (ไปราชการ)</t>
  </si>
  <si>
    <t>ส่งเสริมและขับเคลื่อนให้ข้าราชการครูและบุคลากรทางการศึกษาขอเลื่อนวิทยฐานะ</t>
  </si>
  <si>
    <t>โรงเรียนต้นแบบด้านคุณธรรม จริยธรรม</t>
  </si>
  <si>
    <t>อบรมเชิงปฏิบัติการ/อบรมวิชาการ</t>
  </si>
  <si>
    <t>ครูกุสุมา</t>
  </si>
  <si>
    <t>ครูสมทรง</t>
  </si>
  <si>
    <t>ครูนุชนาฏ</t>
  </si>
  <si>
    <t>ครูปกาศิต</t>
  </si>
  <si>
    <t>การพัฒนาศักยภาพนักเรียน</t>
  </si>
  <si>
    <t>การประเมินผลโครงการโรงเรียนต้นแบบด้านคุณธรรม</t>
  </si>
  <si>
    <t>การพัฒนาศักยภาพชมรมเครือข่ายผู้ปกครองจิตอาสา</t>
  </si>
  <si>
    <t>เปิดบ้านคุณธรรม (ตลาดนัดคุณธรรม)</t>
  </si>
  <si>
    <t>โครงการโรงเรียนต้นแบบด้านคุณธรรม จริยธรรม</t>
  </si>
  <si>
    <t>บริหารงานวิชาการ</t>
  </si>
  <si>
    <t>บริหารงานบุคคล</t>
  </si>
  <si>
    <t>No Child Left Behind (สอนเสริมยกระดับ O-NET กลุ่มสาระการเรียนรู้คณิตศาสตร์)</t>
  </si>
  <si>
    <t>ผลิตสื่อ นวัตกรรมและจัดซื้อวัสดุอุปกรณ์การจัดการเรียนการสอนวิชาคณิตศาตร์</t>
  </si>
  <si>
    <t>จัดซื้อวัสดุ - อุปกรณ์ เครื่องใช้สำนักงานและสื่อการเรียนการสอน</t>
  </si>
  <si>
    <t>ผลิต พัฒนาสื่อ จัดให้มีสื่อ เพื่อการจัดการเรียนการสอนวิชาภาษาต่างประเทศ</t>
  </si>
  <si>
    <t>จัดซื้ออุปกรณ์การเรียนการสอนวิชาสุขศึกษาและพลศึกษา</t>
  </si>
  <si>
    <t>จัดหาวัสดุฝึกปฏิบัติงาน เพื่อการเรียนการสอนวิชาการงานอาชีพ</t>
  </si>
  <si>
    <t>ครูประวิทย์</t>
  </si>
  <si>
    <t>ครูเนาวรัตน์</t>
  </si>
  <si>
    <t>ครูขนิษฐา</t>
  </si>
  <si>
    <t>ครูพิชามนต์</t>
  </si>
  <si>
    <t>ครูอารีย์</t>
  </si>
  <si>
    <t>ครูสนธิ</t>
  </si>
  <si>
    <t>ส่งเสริมความเป็นเลิศทางวิชาการ</t>
  </si>
  <si>
    <t>งานนักศึกษาวิชาทหาร</t>
  </si>
  <si>
    <t>กิจกรรมพิธีวันสถาปนาลูกเสือ (เดินสวนสนาม)</t>
  </si>
  <si>
    <t>พิธีทบทวนคำปฏิญาณและสวนสนาม เนื่องจากวันคล้ายวันสถาปนายุวกาชาดไทย</t>
  </si>
  <si>
    <t>ทัศนศึกษาและอยู่ค่ายพักแรม ระดับชั้นมัธยมศึกษาปีที่ 3</t>
  </si>
  <si>
    <t>เข้าค่ายลูกเสือ เนตรนารี ยุวกาชาด ผู้บำเพ็ญประโยชน์ ม.1 และ ม.2</t>
  </si>
  <si>
    <t>กิจกรรมหนังสือเล่มเล็ก</t>
  </si>
  <si>
    <t>สัปดาห์ห้องสมุด</t>
  </si>
  <si>
    <t>แหล่งเรียนรู้คู่อาชีพ</t>
  </si>
  <si>
    <t>จัดหาวัสดุ ครุภัณฑ์ และซ่อมบำรุงห้องแนะแนว</t>
  </si>
  <si>
    <t>ส่งเสริมนิสัยรักการอ่าน</t>
  </si>
  <si>
    <t>รักภาษาไทย (อ่านคล่อง เขียนคล่อง) นักเรียนชั้นมัธยมศึกษาปีที่ 1</t>
  </si>
  <si>
    <t>กล้าวรรณกรรมภาษาไทย</t>
  </si>
  <si>
    <t>ส่งเสริมศักยภาพนักเรียน ม.3 และ ม.6</t>
  </si>
  <si>
    <t>จัดซื้อสื่อและอุปกรณ์งานคหกรรม</t>
  </si>
  <si>
    <t xml:space="preserve">ส่งเสริมความเป็นเลิศทางวิชาการงานศิลปหัตถกรรม </t>
  </si>
  <si>
    <t>ค่ายเตรียมความพร้อมผู้เรียนด้านวิทยาศาสตร์</t>
  </si>
  <si>
    <t>ค่ายวิทยาศาสตร์และสิ่งแวดล้อม</t>
  </si>
  <si>
    <t>ส่งเสริมความเป็นเลิศทางวิชาการด้านวิทยาศาสตร์</t>
  </si>
  <si>
    <t>พัฒนาศักยภาพผู้เรียนด้านวิทยาศาสตร์</t>
  </si>
  <si>
    <t>สัปดาห์วิทยาศาสตร์</t>
  </si>
  <si>
    <t>เตรียมความพร้อมในการสอบวัดความรู้เชิงวิชาการ (A-Level) วิชาคณิตศาสตร์</t>
  </si>
  <si>
    <t>ค่ายคณิตศาสตร์</t>
  </si>
  <si>
    <t>จัดซื้อสื่อและอุปกรณ์งานดนตรีสากล</t>
  </si>
  <si>
    <t>จัดซื้อสื่อวัสดุอุปกรณ์เครื่องดนตรีไทย</t>
  </si>
  <si>
    <t>จัดการเรียนทักษะทางด้านศิลปะการสอนเพื่อพัฒนา</t>
  </si>
  <si>
    <t>ส่งเสริมภาษาและวัฒนธรรม</t>
  </si>
  <si>
    <t xml:space="preserve">ส่งเสริมความเป็นเลิศทางวิชาการ งานศิลปหัตถกรรม </t>
  </si>
  <si>
    <t>ทัศนศึกษา ม.1</t>
  </si>
  <si>
    <t>ทัศนศึกษา ม.2</t>
  </si>
  <si>
    <t>ทัศนศึกษา ม.4</t>
  </si>
  <si>
    <t>ทัศนศึกษา ม.5</t>
  </si>
  <si>
    <t>ครูรัชนี</t>
  </si>
  <si>
    <t>ครูลลิตา</t>
  </si>
  <si>
    <t>ครูพีระวัฒน์</t>
  </si>
  <si>
    <t>ครูธนาภัทร</t>
  </si>
  <si>
    <t>ครูนาถอนงค์</t>
  </si>
  <si>
    <t>ครูนิภาดา</t>
  </si>
  <si>
    <t>ครูชัยธวัช</t>
  </si>
  <si>
    <t>ครูมัทนพร</t>
  </si>
  <si>
    <t>ครูอุทัย</t>
  </si>
  <si>
    <t>จัดซื้อโปรเจ็คเตอร์เพื่อจัดการเรียนการสอน</t>
  </si>
  <si>
    <t>โครงการพัฒนาศักยภาพของนักเรียน</t>
  </si>
  <si>
    <t>ส่งเสริมงานศิลปหัตถกรรม</t>
  </si>
  <si>
    <t>ลดเวลาเรียนเพิ่มเวลารู้</t>
  </si>
  <si>
    <t>พัฒนาหลักสูตรสถานศึกษา</t>
  </si>
  <si>
    <t>กิจกรรมนิเทศภายใน</t>
  </si>
  <si>
    <t>โครงการพัฒนาคุณภาพการจัดการเรียนการสอน</t>
  </si>
  <si>
    <t>ครูสุจิตรา</t>
  </si>
  <si>
    <t>ครูพงษ์เทพ</t>
  </si>
  <si>
    <t>โครงการพัฒนาคุณภาพการเรียนรู้ตามมาตรฐานสากล</t>
  </si>
  <si>
    <t>บริหารจัดการด้วยระบบคุณภาพ (OBEC QA)</t>
  </si>
  <si>
    <t>ค่ายเตรียมความพร้อมภาษาจีน</t>
  </si>
  <si>
    <t>ค่ายเตรียมความพร้อมก่อนสอบวัดระดับความรู้ภาษาจีน (HSK)</t>
  </si>
  <si>
    <t>ครูภัสราภรณ์</t>
  </si>
  <si>
    <t>ศูนย์การเรียนรู้บูรณาการสู่สิ่งแวดล้อม</t>
  </si>
  <si>
    <t xml:space="preserve">กิจกรรมบ้านพ่อหลวง </t>
  </si>
  <si>
    <t>สวนวิทยาศาสตร์</t>
  </si>
  <si>
    <t>พัฒนาแหล่งเรียนรู้ไร่นาสวนผสม</t>
  </si>
  <si>
    <t>โครงการศูนย์การเรียนรู้ตามหลักปรัชญาของเศรษฐกิจพอเพียง</t>
  </si>
  <si>
    <t>ครูชุลีกร</t>
  </si>
  <si>
    <t>ครูดวงพร</t>
  </si>
  <si>
    <t>ค่าหนังสือ อุปกรณ์การเรียน</t>
  </si>
  <si>
    <t>สรุปรวม</t>
  </si>
  <si>
    <t>นางสกาวเดือน นุใจมา</t>
  </si>
  <si>
    <t>นายวัชรพันธ์ มีศร</t>
  </si>
  <si>
    <t>ค่ายนักประดิษฐ์หุ่นยนต์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</si>
</sst>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_ ;\-#,##0\ 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187" fontId="3" fillId="0" borderId="1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4" fillId="5" borderId="1" xfId="0" applyFont="1" applyFill="1" applyBorder="1"/>
    <xf numFmtId="187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3" fillId="0" borderId="3" xfId="0" applyFont="1" applyBorder="1"/>
    <xf numFmtId="0" fontId="3" fillId="0" borderId="1" xfId="0" applyFont="1" applyBorder="1" applyAlignment="1">
      <alignment horizontal="left" vertical="center"/>
    </xf>
    <xf numFmtId="0" fontId="6" fillId="0" borderId="1" xfId="0" applyFont="1" applyBorder="1"/>
    <xf numFmtId="3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3" fontId="3" fillId="4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4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3" fontId="3" fillId="0" borderId="1" xfId="1" applyNumberFormat="1" applyFont="1" applyBorder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3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A6A49-2CDC-4395-9C33-65EB07184DF6}">
  <dimension ref="A1:K196"/>
  <sheetViews>
    <sheetView tabSelected="1" workbookViewId="0">
      <selection activeCell="F201" sqref="F201"/>
    </sheetView>
  </sheetViews>
  <sheetFormatPr defaultRowHeight="24" x14ac:dyDescent="0.55000000000000004"/>
  <cols>
    <col min="1" max="1" width="5.875" style="2" customWidth="1"/>
    <col min="2" max="2" width="6.375" style="2" customWidth="1"/>
    <col min="3" max="3" width="70.625" style="1" customWidth="1"/>
    <col min="4" max="6" width="16.625" style="21" customWidth="1"/>
    <col min="7" max="7" width="16.625" style="1" customWidth="1"/>
    <col min="8" max="8" width="16.625" style="21" customWidth="1"/>
    <col min="9" max="9" width="18.25" style="2" customWidth="1"/>
    <col min="10" max="10" width="16.625" style="1" customWidth="1"/>
    <col min="11" max="16384" width="9" style="1"/>
  </cols>
  <sheetData>
    <row r="1" spans="1:10" ht="27.75" x14ac:dyDescent="0.65">
      <c r="A1" s="48" t="s">
        <v>10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27.75" x14ac:dyDescent="0.65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55000000000000004">
      <c r="A3" s="5" t="s">
        <v>0</v>
      </c>
      <c r="B3" s="5" t="s">
        <v>1</v>
      </c>
      <c r="C3" s="5" t="s">
        <v>7</v>
      </c>
      <c r="D3" s="13" t="s">
        <v>2</v>
      </c>
      <c r="E3" s="36" t="s">
        <v>9</v>
      </c>
      <c r="F3" s="35" t="s">
        <v>3</v>
      </c>
      <c r="G3" s="5" t="s">
        <v>8</v>
      </c>
      <c r="H3" s="33" t="s">
        <v>4</v>
      </c>
      <c r="I3" s="5" t="s">
        <v>5</v>
      </c>
      <c r="J3" s="5" t="s">
        <v>6</v>
      </c>
    </row>
    <row r="4" spans="1:10" x14ac:dyDescent="0.55000000000000004">
      <c r="A4" s="3">
        <v>1</v>
      </c>
      <c r="B4" s="3">
        <v>1</v>
      </c>
      <c r="C4" s="4" t="s">
        <v>13</v>
      </c>
      <c r="D4" s="14">
        <v>449985</v>
      </c>
      <c r="E4" s="40"/>
      <c r="F4" s="41"/>
      <c r="G4" s="6">
        <f>D4-H4</f>
        <v>386376</v>
      </c>
      <c r="H4" s="20">
        <v>63609</v>
      </c>
      <c r="I4" s="5" t="s">
        <v>14</v>
      </c>
      <c r="J4" s="4"/>
    </row>
    <row r="5" spans="1:10" x14ac:dyDescent="0.55000000000000004">
      <c r="A5" s="3"/>
      <c r="B5" s="3"/>
      <c r="C5" s="4"/>
      <c r="D5" s="15"/>
      <c r="E5" s="37"/>
      <c r="F5" s="31"/>
      <c r="G5" s="4"/>
      <c r="H5" s="16"/>
      <c r="I5" s="3"/>
      <c r="J5" s="4"/>
    </row>
    <row r="6" spans="1:10" x14ac:dyDescent="0.55000000000000004">
      <c r="A6" s="3"/>
      <c r="B6" s="3"/>
      <c r="C6" s="4"/>
      <c r="D6" s="15"/>
      <c r="E6" s="37"/>
      <c r="F6" s="31"/>
      <c r="G6" s="4"/>
      <c r="H6" s="16"/>
      <c r="I6" s="3"/>
      <c r="J6" s="4"/>
    </row>
    <row r="7" spans="1:10" x14ac:dyDescent="0.55000000000000004">
      <c r="A7" s="7"/>
      <c r="B7" s="7"/>
      <c r="C7" s="9" t="s">
        <v>15</v>
      </c>
      <c r="D7" s="32">
        <f>D4</f>
        <v>449985</v>
      </c>
      <c r="E7" s="32"/>
      <c r="F7" s="32"/>
      <c r="G7" s="10">
        <f>G4</f>
        <v>386376</v>
      </c>
      <c r="H7" s="32">
        <f>H4</f>
        <v>63609</v>
      </c>
      <c r="I7" s="7"/>
      <c r="J7" s="8"/>
    </row>
    <row r="10" spans="1:10" ht="27.75" x14ac:dyDescent="0.65">
      <c r="A10" s="47" t="s">
        <v>16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x14ac:dyDescent="0.55000000000000004">
      <c r="A11" s="5" t="s">
        <v>0</v>
      </c>
      <c r="B11" s="5" t="s">
        <v>1</v>
      </c>
      <c r="C11" s="5" t="s">
        <v>7</v>
      </c>
      <c r="D11" s="13" t="s">
        <v>2</v>
      </c>
      <c r="E11" s="36" t="s">
        <v>9</v>
      </c>
      <c r="F11" s="35" t="s">
        <v>3</v>
      </c>
      <c r="G11" s="5" t="s">
        <v>8</v>
      </c>
      <c r="H11" s="33" t="s">
        <v>4</v>
      </c>
      <c r="I11" s="5" t="s">
        <v>5</v>
      </c>
      <c r="J11" s="5" t="s">
        <v>6</v>
      </c>
    </row>
    <row r="12" spans="1:10" x14ac:dyDescent="0.55000000000000004">
      <c r="A12" s="3">
        <v>7</v>
      </c>
      <c r="B12" s="3">
        <v>1</v>
      </c>
      <c r="C12" s="30" t="s">
        <v>23</v>
      </c>
      <c r="D12" s="34">
        <f>SUM(D13:D38)</f>
        <v>2084424</v>
      </c>
      <c r="E12" s="36"/>
      <c r="F12" s="35"/>
      <c r="G12" s="30"/>
      <c r="H12" s="33"/>
      <c r="I12" s="49" t="s">
        <v>71</v>
      </c>
      <c r="J12" s="4"/>
    </row>
    <row r="13" spans="1:10" x14ac:dyDescent="0.55000000000000004">
      <c r="A13" s="3"/>
      <c r="B13" s="3"/>
      <c r="C13" s="25" t="s">
        <v>24</v>
      </c>
      <c r="D13" s="15">
        <v>693485</v>
      </c>
      <c r="E13" s="37"/>
      <c r="F13" s="31"/>
      <c r="G13" s="16">
        <f>D13-H13</f>
        <v>517321</v>
      </c>
      <c r="H13" s="16">
        <v>176164</v>
      </c>
      <c r="I13" s="17" t="s">
        <v>50</v>
      </c>
      <c r="J13" s="4"/>
    </row>
    <row r="14" spans="1:10" x14ac:dyDescent="0.55000000000000004">
      <c r="A14" s="3"/>
      <c r="B14" s="3"/>
      <c r="C14" s="12" t="s">
        <v>25</v>
      </c>
      <c r="D14" s="14">
        <v>30000</v>
      </c>
      <c r="E14" s="37"/>
      <c r="F14" s="31"/>
      <c r="G14" s="16">
        <f t="shared" ref="G14:G38" si="0">D14-H14</f>
        <v>16444</v>
      </c>
      <c r="H14" s="18">
        <v>13556</v>
      </c>
      <c r="I14" s="16" t="s">
        <v>51</v>
      </c>
      <c r="J14" s="4"/>
    </row>
    <row r="15" spans="1:10" x14ac:dyDescent="0.55000000000000004">
      <c r="A15" s="3"/>
      <c r="B15" s="3"/>
      <c r="C15" s="26" t="s">
        <v>26</v>
      </c>
      <c r="D15" s="14">
        <v>25000</v>
      </c>
      <c r="E15" s="37"/>
      <c r="F15" s="31"/>
      <c r="G15" s="16">
        <f t="shared" si="0"/>
        <v>14848</v>
      </c>
      <c r="H15" s="19">
        <v>10152</v>
      </c>
      <c r="I15" s="16" t="s">
        <v>52</v>
      </c>
      <c r="J15" s="4"/>
    </row>
    <row r="16" spans="1:10" x14ac:dyDescent="0.55000000000000004">
      <c r="A16" s="3"/>
      <c r="B16" s="3"/>
      <c r="C16" s="4" t="s">
        <v>27</v>
      </c>
      <c r="D16" s="14">
        <v>68805</v>
      </c>
      <c r="E16" s="37"/>
      <c r="F16" s="31"/>
      <c r="G16" s="16">
        <f t="shared" si="0"/>
        <v>48429</v>
      </c>
      <c r="H16" s="20">
        <v>20376</v>
      </c>
      <c r="I16" s="16" t="s">
        <v>53</v>
      </c>
      <c r="J16" s="4"/>
    </row>
    <row r="17" spans="1:10" x14ac:dyDescent="0.55000000000000004">
      <c r="A17" s="3"/>
      <c r="B17" s="3"/>
      <c r="C17" s="27" t="s">
        <v>28</v>
      </c>
      <c r="D17" s="14">
        <v>100000</v>
      </c>
      <c r="E17" s="37"/>
      <c r="F17" s="31"/>
      <c r="G17" s="16">
        <f t="shared" si="0"/>
        <v>100000</v>
      </c>
      <c r="H17" s="20">
        <v>0</v>
      </c>
      <c r="I17" s="16" t="s">
        <v>54</v>
      </c>
      <c r="J17" s="4"/>
    </row>
    <row r="18" spans="1:10" x14ac:dyDescent="0.55000000000000004">
      <c r="A18" s="3"/>
      <c r="B18" s="3"/>
      <c r="C18" s="27" t="s">
        <v>29</v>
      </c>
      <c r="D18" s="14">
        <v>150000</v>
      </c>
      <c r="E18" s="37"/>
      <c r="F18" s="31"/>
      <c r="G18" s="16">
        <f t="shared" si="0"/>
        <v>126890</v>
      </c>
      <c r="H18" s="20">
        <v>23110</v>
      </c>
      <c r="I18" s="16" t="s">
        <v>55</v>
      </c>
      <c r="J18" s="4"/>
    </row>
    <row r="19" spans="1:10" x14ac:dyDescent="0.55000000000000004">
      <c r="A19" s="3"/>
      <c r="B19" s="3"/>
      <c r="C19" s="27" t="s">
        <v>30</v>
      </c>
      <c r="D19" s="14">
        <v>30000</v>
      </c>
      <c r="E19" s="37"/>
      <c r="F19" s="31"/>
      <c r="G19" s="16">
        <f t="shared" si="0"/>
        <v>0</v>
      </c>
      <c r="H19" s="20">
        <v>30000</v>
      </c>
      <c r="I19" s="16" t="s">
        <v>56</v>
      </c>
      <c r="J19" s="4"/>
    </row>
    <row r="20" spans="1:10" x14ac:dyDescent="0.55000000000000004">
      <c r="A20" s="3"/>
      <c r="B20" s="3"/>
      <c r="C20" s="27" t="s">
        <v>31</v>
      </c>
      <c r="D20" s="14">
        <v>20000</v>
      </c>
      <c r="E20" s="37"/>
      <c r="F20" s="31"/>
      <c r="G20" s="16">
        <f t="shared" si="0"/>
        <v>6837</v>
      </c>
      <c r="H20" s="20">
        <v>13163</v>
      </c>
      <c r="I20" s="16" t="s">
        <v>57</v>
      </c>
      <c r="J20" s="4"/>
    </row>
    <row r="21" spans="1:10" x14ac:dyDescent="0.55000000000000004">
      <c r="A21" s="3"/>
      <c r="B21" s="3"/>
      <c r="C21" s="26" t="s">
        <v>32</v>
      </c>
      <c r="D21" s="15">
        <v>276050</v>
      </c>
      <c r="E21" s="37"/>
      <c r="F21" s="31"/>
      <c r="G21" s="16">
        <f t="shared" si="0"/>
        <v>177150</v>
      </c>
      <c r="H21" s="16">
        <v>98900</v>
      </c>
      <c r="I21" s="17" t="s">
        <v>58</v>
      </c>
      <c r="J21" s="4"/>
    </row>
    <row r="22" spans="1:10" x14ac:dyDescent="0.55000000000000004">
      <c r="A22" s="3"/>
      <c r="B22" s="3"/>
      <c r="C22" s="4" t="s">
        <v>33</v>
      </c>
      <c r="D22" s="15">
        <v>30000</v>
      </c>
      <c r="E22" s="37"/>
      <c r="F22" s="31"/>
      <c r="G22" s="16">
        <f t="shared" si="0"/>
        <v>30000</v>
      </c>
      <c r="H22" s="16">
        <v>0</v>
      </c>
      <c r="I22" s="16" t="s">
        <v>59</v>
      </c>
      <c r="J22" s="4"/>
    </row>
    <row r="23" spans="1:10" x14ac:dyDescent="0.55000000000000004">
      <c r="A23" s="3"/>
      <c r="B23" s="3"/>
      <c r="C23" s="26" t="s">
        <v>34</v>
      </c>
      <c r="D23" s="15">
        <v>63033</v>
      </c>
      <c r="E23" s="37"/>
      <c r="F23" s="31"/>
      <c r="G23" s="16">
        <f t="shared" si="0"/>
        <v>7189</v>
      </c>
      <c r="H23" s="16">
        <v>55844</v>
      </c>
      <c r="I23" s="17" t="s">
        <v>60</v>
      </c>
      <c r="J23" s="4"/>
    </row>
    <row r="24" spans="1:10" x14ac:dyDescent="0.55000000000000004">
      <c r="A24" s="3"/>
      <c r="B24" s="3"/>
      <c r="C24" s="4" t="s">
        <v>35</v>
      </c>
      <c r="D24" s="15">
        <v>9100</v>
      </c>
      <c r="E24" s="37"/>
      <c r="F24" s="31"/>
      <c r="G24" s="16">
        <f t="shared" si="0"/>
        <v>700</v>
      </c>
      <c r="H24" s="20">
        <v>8400</v>
      </c>
      <c r="I24" s="16" t="s">
        <v>61</v>
      </c>
      <c r="J24" s="4"/>
    </row>
    <row r="25" spans="1:10" x14ac:dyDescent="0.55000000000000004">
      <c r="A25" s="3"/>
      <c r="B25" s="3"/>
      <c r="C25" s="4" t="s">
        <v>36</v>
      </c>
      <c r="D25" s="15">
        <v>29820</v>
      </c>
      <c r="E25" s="37"/>
      <c r="F25" s="31"/>
      <c r="G25" s="16">
        <f t="shared" si="0"/>
        <v>0</v>
      </c>
      <c r="H25" s="20">
        <v>29820</v>
      </c>
      <c r="I25" s="16" t="s">
        <v>62</v>
      </c>
      <c r="J25" s="4"/>
    </row>
    <row r="26" spans="1:10" x14ac:dyDescent="0.55000000000000004">
      <c r="A26" s="3"/>
      <c r="B26" s="3"/>
      <c r="C26" s="4" t="s">
        <v>37</v>
      </c>
      <c r="D26" s="15">
        <v>33000</v>
      </c>
      <c r="E26" s="37"/>
      <c r="F26" s="31"/>
      <c r="G26" s="16">
        <f t="shared" si="0"/>
        <v>32550</v>
      </c>
      <c r="H26" s="20">
        <v>450</v>
      </c>
      <c r="I26" s="16" t="s">
        <v>62</v>
      </c>
      <c r="J26" s="4"/>
    </row>
    <row r="27" spans="1:10" x14ac:dyDescent="0.55000000000000004">
      <c r="A27" s="3"/>
      <c r="B27" s="3"/>
      <c r="C27" s="4" t="s">
        <v>38</v>
      </c>
      <c r="D27" s="15">
        <v>3000</v>
      </c>
      <c r="E27" s="37"/>
      <c r="F27" s="31"/>
      <c r="G27" s="16">
        <f t="shared" si="0"/>
        <v>0</v>
      </c>
      <c r="H27" s="20">
        <v>3000</v>
      </c>
      <c r="I27" s="16" t="s">
        <v>63</v>
      </c>
      <c r="J27" s="4"/>
    </row>
    <row r="28" spans="1:10" x14ac:dyDescent="0.55000000000000004">
      <c r="A28" s="3"/>
      <c r="B28" s="3"/>
      <c r="C28" s="4" t="s">
        <v>39</v>
      </c>
      <c r="D28" s="15">
        <v>29390</v>
      </c>
      <c r="E28" s="37"/>
      <c r="F28" s="31"/>
      <c r="G28" s="16">
        <f t="shared" si="0"/>
        <v>29390</v>
      </c>
      <c r="H28" s="20">
        <v>0</v>
      </c>
      <c r="I28" s="16" t="s">
        <v>64</v>
      </c>
      <c r="J28" s="4"/>
    </row>
    <row r="29" spans="1:10" x14ac:dyDescent="0.55000000000000004">
      <c r="A29" s="3"/>
      <c r="B29" s="3"/>
      <c r="C29" s="4" t="s">
        <v>40</v>
      </c>
      <c r="D29" s="15">
        <v>4230</v>
      </c>
      <c r="E29" s="37"/>
      <c r="F29" s="31"/>
      <c r="G29" s="16">
        <f t="shared" si="0"/>
        <v>4230</v>
      </c>
      <c r="H29" s="21">
        <v>0</v>
      </c>
      <c r="I29" s="16" t="s">
        <v>64</v>
      </c>
      <c r="J29" s="4"/>
    </row>
    <row r="30" spans="1:10" x14ac:dyDescent="0.55000000000000004">
      <c r="A30" s="3"/>
      <c r="B30" s="3"/>
      <c r="C30" s="4" t="s">
        <v>41</v>
      </c>
      <c r="D30" s="15">
        <v>16305</v>
      </c>
      <c r="E30" s="37"/>
      <c r="F30" s="31"/>
      <c r="G30" s="16">
        <f t="shared" si="0"/>
        <v>16305</v>
      </c>
      <c r="H30" s="20">
        <v>0</v>
      </c>
      <c r="I30" s="16" t="s">
        <v>65</v>
      </c>
      <c r="J30" s="4"/>
    </row>
    <row r="31" spans="1:10" x14ac:dyDescent="0.55000000000000004">
      <c r="A31" s="3"/>
      <c r="B31" s="3"/>
      <c r="C31" s="4" t="s">
        <v>42</v>
      </c>
      <c r="D31" s="15">
        <v>238000</v>
      </c>
      <c r="E31" s="37"/>
      <c r="F31" s="31"/>
      <c r="G31" s="16">
        <f t="shared" si="0"/>
        <v>152197</v>
      </c>
      <c r="H31" s="22">
        <v>85803</v>
      </c>
      <c r="I31" s="23" t="s">
        <v>53</v>
      </c>
      <c r="J31" s="4"/>
    </row>
    <row r="32" spans="1:10" x14ac:dyDescent="0.55000000000000004">
      <c r="A32" s="3"/>
      <c r="B32" s="3"/>
      <c r="C32" s="4" t="s">
        <v>43</v>
      </c>
      <c r="D32" s="15">
        <v>31000</v>
      </c>
      <c r="E32" s="37"/>
      <c r="F32" s="31"/>
      <c r="G32" s="16">
        <f t="shared" si="0"/>
        <v>20000</v>
      </c>
      <c r="H32" s="16">
        <v>11000</v>
      </c>
      <c r="I32" s="16" t="s">
        <v>66</v>
      </c>
      <c r="J32" s="4"/>
    </row>
    <row r="33" spans="1:10" x14ac:dyDescent="0.55000000000000004">
      <c r="A33" s="3"/>
      <c r="B33" s="3"/>
      <c r="C33" s="4" t="s">
        <v>44</v>
      </c>
      <c r="D33" s="15">
        <v>50000</v>
      </c>
      <c r="E33" s="37"/>
      <c r="F33" s="31"/>
      <c r="G33" s="16">
        <f t="shared" si="0"/>
        <v>50000</v>
      </c>
      <c r="H33" s="16">
        <v>0</v>
      </c>
      <c r="I33" s="16" t="s">
        <v>67</v>
      </c>
      <c r="J33" s="4"/>
    </row>
    <row r="34" spans="1:10" x14ac:dyDescent="0.55000000000000004">
      <c r="A34" s="3"/>
      <c r="B34" s="3"/>
      <c r="C34" s="4" t="s">
        <v>45</v>
      </c>
      <c r="D34" s="15">
        <v>16699</v>
      </c>
      <c r="E34" s="37"/>
      <c r="F34" s="31"/>
      <c r="G34" s="16">
        <f t="shared" si="0"/>
        <v>15299</v>
      </c>
      <c r="H34" s="16">
        <v>1400</v>
      </c>
      <c r="I34" s="24" t="s">
        <v>54</v>
      </c>
      <c r="J34" s="4"/>
    </row>
    <row r="35" spans="1:10" x14ac:dyDescent="0.55000000000000004">
      <c r="A35" s="3"/>
      <c r="B35" s="3"/>
      <c r="C35" s="4" t="s">
        <v>46</v>
      </c>
      <c r="D35" s="15">
        <v>14000</v>
      </c>
      <c r="E35" s="37"/>
      <c r="F35" s="31"/>
      <c r="G35" s="16">
        <f t="shared" si="0"/>
        <v>14000</v>
      </c>
      <c r="H35" s="16">
        <v>0</v>
      </c>
      <c r="I35" s="16" t="s">
        <v>67</v>
      </c>
      <c r="J35" s="4"/>
    </row>
    <row r="36" spans="1:10" x14ac:dyDescent="0.55000000000000004">
      <c r="A36" s="3"/>
      <c r="B36" s="3"/>
      <c r="C36" s="4" t="s">
        <v>47</v>
      </c>
      <c r="D36" s="15">
        <v>2700</v>
      </c>
      <c r="E36" s="37"/>
      <c r="F36" s="31"/>
      <c r="G36" s="16">
        <f t="shared" si="0"/>
        <v>0</v>
      </c>
      <c r="H36" s="16">
        <v>2700</v>
      </c>
      <c r="I36" s="16" t="s">
        <v>68</v>
      </c>
      <c r="J36" s="4"/>
    </row>
    <row r="37" spans="1:10" x14ac:dyDescent="0.55000000000000004">
      <c r="A37" s="3"/>
      <c r="B37" s="3"/>
      <c r="C37" s="4" t="s">
        <v>48</v>
      </c>
      <c r="D37" s="15">
        <v>45807</v>
      </c>
      <c r="E37" s="37"/>
      <c r="F37" s="31"/>
      <c r="G37" s="16">
        <f t="shared" si="0"/>
        <v>35330</v>
      </c>
      <c r="H37" s="16">
        <v>10477</v>
      </c>
      <c r="I37" s="16" t="s">
        <v>69</v>
      </c>
      <c r="J37" s="4"/>
    </row>
    <row r="38" spans="1:10" x14ac:dyDescent="0.55000000000000004">
      <c r="A38" s="3"/>
      <c r="B38" s="3"/>
      <c r="C38" s="28" t="s">
        <v>49</v>
      </c>
      <c r="D38" s="15">
        <v>75000</v>
      </c>
      <c r="E38" s="37"/>
      <c r="F38" s="31"/>
      <c r="G38" s="16">
        <f t="shared" si="0"/>
        <v>1990</v>
      </c>
      <c r="H38" s="16">
        <v>73010</v>
      </c>
      <c r="I38" s="17" t="s">
        <v>70</v>
      </c>
      <c r="J38" s="4"/>
    </row>
    <row r="39" spans="1:10" x14ac:dyDescent="0.55000000000000004">
      <c r="A39" s="7"/>
      <c r="B39" s="7"/>
      <c r="C39" s="8"/>
      <c r="D39" s="29"/>
      <c r="E39" s="29"/>
      <c r="F39" s="29"/>
      <c r="G39" s="32">
        <f>SUM(G13:G38)</f>
        <v>1417099</v>
      </c>
      <c r="H39" s="32">
        <f>SUM(H13:H38)</f>
        <v>667325</v>
      </c>
      <c r="I39" s="7"/>
      <c r="J39" s="8"/>
    </row>
    <row r="42" spans="1:10" ht="27.75" x14ac:dyDescent="0.65">
      <c r="A42" s="47" t="s">
        <v>72</v>
      </c>
      <c r="B42" s="47"/>
      <c r="C42" s="47"/>
      <c r="D42" s="47"/>
      <c r="E42" s="47"/>
      <c r="F42" s="47"/>
      <c r="G42" s="47"/>
      <c r="H42" s="47"/>
      <c r="I42" s="47"/>
      <c r="J42" s="47"/>
    </row>
    <row r="43" spans="1:10" x14ac:dyDescent="0.55000000000000004">
      <c r="A43" s="5" t="s">
        <v>0</v>
      </c>
      <c r="B43" s="5" t="s">
        <v>1</v>
      </c>
      <c r="C43" s="5" t="s">
        <v>7</v>
      </c>
      <c r="D43" s="13" t="s">
        <v>2</v>
      </c>
      <c r="E43" s="36" t="s">
        <v>9</v>
      </c>
      <c r="F43" s="35" t="s">
        <v>3</v>
      </c>
      <c r="G43" s="5" t="s">
        <v>8</v>
      </c>
      <c r="H43" s="33" t="s">
        <v>4</v>
      </c>
      <c r="I43" s="5" t="s">
        <v>5</v>
      </c>
      <c r="J43" s="5" t="s">
        <v>6</v>
      </c>
    </row>
    <row r="44" spans="1:10" x14ac:dyDescent="0.55000000000000004">
      <c r="A44" s="5">
        <v>6</v>
      </c>
      <c r="B44" s="5">
        <v>1</v>
      </c>
      <c r="C44" s="30" t="s">
        <v>73</v>
      </c>
      <c r="D44" s="34">
        <f>SUM(D45:D60)</f>
        <v>816420</v>
      </c>
      <c r="E44" s="36"/>
      <c r="F44" s="35"/>
      <c r="G44" s="30"/>
      <c r="H44" s="33"/>
      <c r="I44" s="50" t="s">
        <v>100</v>
      </c>
      <c r="J44" s="30"/>
    </row>
    <row r="45" spans="1:10" x14ac:dyDescent="0.55000000000000004">
      <c r="A45" s="3"/>
      <c r="B45" s="3"/>
      <c r="C45" s="25" t="s">
        <v>74</v>
      </c>
      <c r="D45" s="15">
        <v>37600</v>
      </c>
      <c r="E45" s="37"/>
      <c r="F45" s="31"/>
      <c r="G45" s="16">
        <f>D45+E45+F45-H45</f>
        <v>37600</v>
      </c>
      <c r="H45" s="20">
        <v>0</v>
      </c>
      <c r="I45" s="17" t="s">
        <v>90</v>
      </c>
      <c r="J45" s="4"/>
    </row>
    <row r="46" spans="1:10" x14ac:dyDescent="0.55000000000000004">
      <c r="A46" s="3"/>
      <c r="B46" s="3"/>
      <c r="C46" s="12" t="s">
        <v>75</v>
      </c>
      <c r="D46" s="14">
        <v>30000</v>
      </c>
      <c r="E46" s="37"/>
      <c r="F46" s="31"/>
      <c r="G46" s="16">
        <f t="shared" ref="G46:G67" si="1">D46+E46+F46-H46</f>
        <v>0</v>
      </c>
      <c r="H46" s="18">
        <v>30000</v>
      </c>
      <c r="I46" s="16" t="s">
        <v>55</v>
      </c>
      <c r="J46" s="4"/>
    </row>
    <row r="47" spans="1:10" x14ac:dyDescent="0.55000000000000004">
      <c r="A47" s="3"/>
      <c r="B47" s="3"/>
      <c r="C47" s="26" t="s">
        <v>76</v>
      </c>
      <c r="D47" s="14">
        <v>50000</v>
      </c>
      <c r="E47" s="37"/>
      <c r="F47" s="31"/>
      <c r="G47" s="16">
        <f t="shared" si="1"/>
        <v>0</v>
      </c>
      <c r="H47" s="19">
        <v>50000</v>
      </c>
      <c r="I47" s="16" t="s">
        <v>55</v>
      </c>
      <c r="J47" s="4"/>
    </row>
    <row r="48" spans="1:10" x14ac:dyDescent="0.55000000000000004">
      <c r="A48" s="3"/>
      <c r="B48" s="3"/>
      <c r="C48" s="4" t="s">
        <v>77</v>
      </c>
      <c r="D48" s="14">
        <v>100000</v>
      </c>
      <c r="E48" s="37"/>
      <c r="F48" s="31"/>
      <c r="G48" s="16">
        <f t="shared" si="1"/>
        <v>62984</v>
      </c>
      <c r="H48" s="20">
        <v>37016</v>
      </c>
      <c r="I48" s="16" t="s">
        <v>91</v>
      </c>
      <c r="J48" s="4"/>
    </row>
    <row r="49" spans="1:10" x14ac:dyDescent="0.55000000000000004">
      <c r="A49" s="3"/>
      <c r="B49" s="3"/>
      <c r="C49" s="4" t="s">
        <v>78</v>
      </c>
      <c r="D49" s="15">
        <v>300000</v>
      </c>
      <c r="E49" s="37"/>
      <c r="F49" s="31"/>
      <c r="G49" s="16">
        <f t="shared" si="1"/>
        <v>140586</v>
      </c>
      <c r="H49" s="43">
        <v>159414</v>
      </c>
      <c r="I49" s="3" t="s">
        <v>55</v>
      </c>
      <c r="J49" s="4"/>
    </row>
    <row r="50" spans="1:10" x14ac:dyDescent="0.55000000000000004">
      <c r="A50" s="3"/>
      <c r="B50" s="3"/>
      <c r="C50" s="4" t="s">
        <v>79</v>
      </c>
      <c r="D50" s="15">
        <v>50000</v>
      </c>
      <c r="E50" s="37"/>
      <c r="F50" s="31"/>
      <c r="G50" s="16">
        <f t="shared" si="1"/>
        <v>49514</v>
      </c>
      <c r="H50" s="43">
        <v>486</v>
      </c>
      <c r="I50" s="3" t="s">
        <v>55</v>
      </c>
      <c r="J50" s="4"/>
    </row>
    <row r="51" spans="1:10" x14ac:dyDescent="0.55000000000000004">
      <c r="A51" s="3"/>
      <c r="B51" s="3"/>
      <c r="C51" s="4" t="s">
        <v>80</v>
      </c>
      <c r="D51" s="15">
        <v>50000</v>
      </c>
      <c r="E51" s="37"/>
      <c r="F51" s="31"/>
      <c r="G51" s="16">
        <f t="shared" si="1"/>
        <v>260</v>
      </c>
      <c r="H51" s="43">
        <v>49740</v>
      </c>
      <c r="I51" s="3" t="s">
        <v>55</v>
      </c>
      <c r="J51" s="4"/>
    </row>
    <row r="52" spans="1:10" x14ac:dyDescent="0.55000000000000004">
      <c r="A52" s="3"/>
      <c r="B52" s="3"/>
      <c r="C52" s="4" t="s">
        <v>81</v>
      </c>
      <c r="D52" s="15">
        <v>58700</v>
      </c>
      <c r="E52" s="37"/>
      <c r="F52" s="31"/>
      <c r="G52" s="16">
        <f t="shared" si="1"/>
        <v>46880</v>
      </c>
      <c r="H52" s="16">
        <v>11820</v>
      </c>
      <c r="I52" s="3" t="s">
        <v>70</v>
      </c>
      <c r="J52" s="4"/>
    </row>
    <row r="53" spans="1:10" x14ac:dyDescent="0.55000000000000004">
      <c r="A53" s="3"/>
      <c r="B53" s="3"/>
      <c r="C53" s="4" t="s">
        <v>82</v>
      </c>
      <c r="D53" s="15">
        <v>44000</v>
      </c>
      <c r="E53" s="37"/>
      <c r="F53" s="31"/>
      <c r="G53" s="16">
        <f t="shared" si="1"/>
        <v>25000</v>
      </c>
      <c r="H53" s="16">
        <v>19000</v>
      </c>
      <c r="I53" s="3" t="s">
        <v>92</v>
      </c>
      <c r="J53" s="4"/>
    </row>
    <row r="54" spans="1:10" x14ac:dyDescent="0.55000000000000004">
      <c r="A54" s="3"/>
      <c r="B54" s="3"/>
      <c r="C54" s="4" t="s">
        <v>83</v>
      </c>
      <c r="D54" s="15">
        <v>8470</v>
      </c>
      <c r="E54" s="37"/>
      <c r="F54" s="31"/>
      <c r="G54" s="16">
        <f t="shared" si="1"/>
        <v>0</v>
      </c>
      <c r="H54" s="16">
        <v>8470</v>
      </c>
      <c r="I54" s="3" t="s">
        <v>93</v>
      </c>
      <c r="J54" s="4"/>
    </row>
    <row r="55" spans="1:10" x14ac:dyDescent="0.55000000000000004">
      <c r="A55" s="3"/>
      <c r="B55" s="3"/>
      <c r="C55" s="4" t="s">
        <v>84</v>
      </c>
      <c r="D55" s="15">
        <v>7000</v>
      </c>
      <c r="E55" s="37"/>
      <c r="F55" s="31"/>
      <c r="G55" s="16">
        <f t="shared" si="1"/>
        <v>5000</v>
      </c>
      <c r="H55" s="16">
        <v>2000</v>
      </c>
      <c r="I55" s="3" t="s">
        <v>94</v>
      </c>
      <c r="J55" s="4"/>
    </row>
    <row r="56" spans="1:10" x14ac:dyDescent="0.55000000000000004">
      <c r="A56" s="3"/>
      <c r="B56" s="3"/>
      <c r="C56" s="4" t="s">
        <v>85</v>
      </c>
      <c r="D56" s="15">
        <v>37750</v>
      </c>
      <c r="E56" s="37"/>
      <c r="F56" s="31"/>
      <c r="G56" s="16">
        <f t="shared" si="1"/>
        <v>0</v>
      </c>
      <c r="H56" s="16">
        <v>37750</v>
      </c>
      <c r="I56" s="3" t="s">
        <v>95</v>
      </c>
      <c r="J56" s="4"/>
    </row>
    <row r="57" spans="1:10" x14ac:dyDescent="0.55000000000000004">
      <c r="A57" s="3"/>
      <c r="B57" s="3"/>
      <c r="C57" s="4" t="s">
        <v>86</v>
      </c>
      <c r="D57" s="15">
        <v>18900</v>
      </c>
      <c r="E57" s="37"/>
      <c r="F57" s="31"/>
      <c r="G57" s="16">
        <f t="shared" si="1"/>
        <v>18900</v>
      </c>
      <c r="H57" s="16">
        <v>0</v>
      </c>
      <c r="I57" s="3" t="s">
        <v>96</v>
      </c>
      <c r="J57" s="4"/>
    </row>
    <row r="58" spans="1:10" x14ac:dyDescent="0.55000000000000004">
      <c r="A58" s="3"/>
      <c r="B58" s="3"/>
      <c r="C58" s="4" t="s">
        <v>87</v>
      </c>
      <c r="D58" s="15">
        <v>9000</v>
      </c>
      <c r="E58" s="37"/>
      <c r="F58" s="31"/>
      <c r="G58" s="16">
        <f t="shared" si="1"/>
        <v>4500</v>
      </c>
      <c r="H58" s="16">
        <v>4500</v>
      </c>
      <c r="I58" s="3" t="s">
        <v>97</v>
      </c>
      <c r="J58" s="4"/>
    </row>
    <row r="59" spans="1:10" x14ac:dyDescent="0.55000000000000004">
      <c r="A59" s="3"/>
      <c r="B59" s="3"/>
      <c r="C59" s="4" t="s">
        <v>88</v>
      </c>
      <c r="D59" s="15">
        <v>5000</v>
      </c>
      <c r="E59" s="37"/>
      <c r="F59" s="31"/>
      <c r="G59" s="16">
        <f t="shared" si="1"/>
        <v>0</v>
      </c>
      <c r="H59" s="16">
        <v>5000</v>
      </c>
      <c r="I59" s="3" t="s">
        <v>70</v>
      </c>
      <c r="J59" s="4"/>
    </row>
    <row r="60" spans="1:10" x14ac:dyDescent="0.55000000000000004">
      <c r="A60" s="3"/>
      <c r="B60" s="3"/>
      <c r="C60" s="4" t="s">
        <v>89</v>
      </c>
      <c r="D60" s="15">
        <v>10000</v>
      </c>
      <c r="E60" s="37"/>
      <c r="F60" s="31"/>
      <c r="G60" s="16">
        <f t="shared" si="1"/>
        <v>0</v>
      </c>
      <c r="H60" s="16">
        <v>10000</v>
      </c>
      <c r="I60" s="3" t="s">
        <v>98</v>
      </c>
      <c r="J60" s="4"/>
    </row>
    <row r="61" spans="1:10" x14ac:dyDescent="0.55000000000000004">
      <c r="A61" s="7"/>
      <c r="B61" s="7"/>
      <c r="C61" s="8"/>
      <c r="D61" s="29"/>
      <c r="E61" s="29"/>
      <c r="F61" s="29"/>
      <c r="G61" s="32">
        <f>SUM(G45:G60)</f>
        <v>391224</v>
      </c>
      <c r="H61" s="32">
        <f>SUM(H45:H60)</f>
        <v>425196</v>
      </c>
      <c r="I61" s="7"/>
      <c r="J61" s="8"/>
    </row>
    <row r="62" spans="1:10" x14ac:dyDescent="0.55000000000000004">
      <c r="A62" s="5">
        <v>8</v>
      </c>
      <c r="B62" s="5">
        <v>2</v>
      </c>
      <c r="C62" s="30" t="s">
        <v>99</v>
      </c>
      <c r="D62" s="13">
        <f>SUM(D63:D67)</f>
        <v>376220</v>
      </c>
      <c r="E62" s="36"/>
      <c r="F62" s="35">
        <f>SUM(F63:F67)</f>
        <v>194940</v>
      </c>
      <c r="G62" s="33"/>
      <c r="H62" s="33"/>
      <c r="I62" s="50" t="s">
        <v>100</v>
      </c>
      <c r="J62" s="30"/>
    </row>
    <row r="63" spans="1:10" x14ac:dyDescent="0.55000000000000004">
      <c r="A63" s="3"/>
      <c r="B63" s="3"/>
      <c r="C63" s="4" t="s">
        <v>101</v>
      </c>
      <c r="D63" s="15">
        <v>124220</v>
      </c>
      <c r="E63" s="37"/>
      <c r="F63" s="31">
        <v>34940</v>
      </c>
      <c r="G63" s="16">
        <f t="shared" si="1"/>
        <v>0</v>
      </c>
      <c r="H63" s="16">
        <v>159160</v>
      </c>
      <c r="I63" s="3"/>
      <c r="J63" s="4"/>
    </row>
    <row r="64" spans="1:10" x14ac:dyDescent="0.55000000000000004">
      <c r="A64" s="3"/>
      <c r="B64" s="3"/>
      <c r="C64" s="4" t="s">
        <v>102</v>
      </c>
      <c r="D64" s="15">
        <v>77000</v>
      </c>
      <c r="E64" s="37"/>
      <c r="F64" s="31"/>
      <c r="G64" s="16">
        <f t="shared" si="1"/>
        <v>29336</v>
      </c>
      <c r="H64" s="16">
        <v>47664</v>
      </c>
      <c r="I64" s="3"/>
      <c r="J64" s="4"/>
    </row>
    <row r="65" spans="1:10" x14ac:dyDescent="0.55000000000000004">
      <c r="A65" s="3"/>
      <c r="B65" s="3"/>
      <c r="C65" s="4" t="s">
        <v>103</v>
      </c>
      <c r="D65" s="15">
        <v>75000</v>
      </c>
      <c r="E65" s="37"/>
      <c r="F65" s="31">
        <v>160000</v>
      </c>
      <c r="G65" s="16">
        <f t="shared" si="1"/>
        <v>0</v>
      </c>
      <c r="H65" s="16">
        <v>235000</v>
      </c>
      <c r="I65" s="3"/>
      <c r="J65" s="4"/>
    </row>
    <row r="66" spans="1:10" x14ac:dyDescent="0.55000000000000004">
      <c r="A66" s="3"/>
      <c r="B66" s="3"/>
      <c r="C66" s="4" t="s">
        <v>104</v>
      </c>
      <c r="D66" s="15">
        <v>85000</v>
      </c>
      <c r="E66" s="37"/>
      <c r="F66" s="31"/>
      <c r="G66" s="16">
        <f t="shared" si="1"/>
        <v>860</v>
      </c>
      <c r="H66" s="16">
        <v>84140</v>
      </c>
      <c r="I66" s="3"/>
      <c r="J66" s="4"/>
    </row>
    <row r="67" spans="1:10" x14ac:dyDescent="0.55000000000000004">
      <c r="A67" s="3"/>
      <c r="B67" s="3"/>
      <c r="C67" s="4" t="s">
        <v>105</v>
      </c>
      <c r="D67" s="15">
        <v>15000</v>
      </c>
      <c r="E67" s="37"/>
      <c r="F67" s="31"/>
      <c r="G67" s="16">
        <f t="shared" si="1"/>
        <v>10000</v>
      </c>
      <c r="H67" s="16">
        <v>5000</v>
      </c>
      <c r="I67" s="3"/>
      <c r="J67" s="4"/>
    </row>
    <row r="68" spans="1:10" x14ac:dyDescent="0.55000000000000004">
      <c r="A68" s="7"/>
      <c r="B68" s="7"/>
      <c r="C68" s="8"/>
      <c r="D68" s="32"/>
      <c r="E68" s="29"/>
      <c r="F68" s="32"/>
      <c r="G68" s="32">
        <f>SUM(G63:G67)</f>
        <v>40196</v>
      </c>
      <c r="H68" s="32">
        <f>SUM(H63:H67)</f>
        <v>530964</v>
      </c>
      <c r="I68" s="7"/>
      <c r="J68" s="8"/>
    </row>
    <row r="71" spans="1:10" ht="27.75" x14ac:dyDescent="0.65">
      <c r="A71" s="47" t="s">
        <v>161</v>
      </c>
      <c r="B71" s="47"/>
      <c r="C71" s="47"/>
      <c r="D71" s="47"/>
      <c r="E71" s="47"/>
      <c r="F71" s="47"/>
      <c r="G71" s="47"/>
      <c r="H71" s="47"/>
      <c r="I71" s="47"/>
      <c r="J71" s="47"/>
    </row>
    <row r="72" spans="1:10" x14ac:dyDescent="0.55000000000000004">
      <c r="A72" s="5" t="s">
        <v>0</v>
      </c>
      <c r="B72" s="5" t="s">
        <v>1</v>
      </c>
      <c r="C72" s="5" t="s">
        <v>7</v>
      </c>
      <c r="D72" s="13" t="s">
        <v>2</v>
      </c>
      <c r="E72" s="36" t="s">
        <v>9</v>
      </c>
      <c r="F72" s="35" t="s">
        <v>3</v>
      </c>
      <c r="G72" s="5" t="s">
        <v>8</v>
      </c>
      <c r="H72" s="33" t="s">
        <v>4</v>
      </c>
      <c r="I72" s="5" t="s">
        <v>5</v>
      </c>
      <c r="J72" s="5" t="s">
        <v>6</v>
      </c>
    </row>
    <row r="73" spans="1:10" x14ac:dyDescent="0.55000000000000004">
      <c r="A73" s="5">
        <v>2</v>
      </c>
      <c r="B73" s="5">
        <v>1</v>
      </c>
      <c r="C73" s="30" t="s">
        <v>106</v>
      </c>
      <c r="D73" s="34">
        <f>SUM(D74:D99)</f>
        <v>272100</v>
      </c>
      <c r="E73" s="38">
        <f t="shared" ref="E73:F73" si="2">SUM(E74:E99)</f>
        <v>430511</v>
      </c>
      <c r="F73" s="39">
        <f t="shared" si="2"/>
        <v>105000</v>
      </c>
      <c r="G73" s="30"/>
      <c r="H73" s="33"/>
      <c r="I73" s="33" t="s">
        <v>239</v>
      </c>
      <c r="J73" s="30"/>
    </row>
    <row r="74" spans="1:10" x14ac:dyDescent="0.55000000000000004">
      <c r="A74" s="3"/>
      <c r="B74" s="3"/>
      <c r="C74" s="25" t="s">
        <v>107</v>
      </c>
      <c r="D74" s="15">
        <v>6000</v>
      </c>
      <c r="E74" s="37"/>
      <c r="F74" s="31"/>
      <c r="G74" s="16">
        <f>D74+E74+F74-H74</f>
        <v>0</v>
      </c>
      <c r="H74" s="20">
        <v>6000</v>
      </c>
      <c r="I74" s="17" t="s">
        <v>133</v>
      </c>
      <c r="J74" s="4"/>
    </row>
    <row r="75" spans="1:10" x14ac:dyDescent="0.55000000000000004">
      <c r="A75" s="3"/>
      <c r="B75" s="3"/>
      <c r="C75" s="12" t="s">
        <v>108</v>
      </c>
      <c r="D75" s="14">
        <v>5000</v>
      </c>
      <c r="E75" s="37"/>
      <c r="F75" s="31"/>
      <c r="G75" s="16">
        <f t="shared" ref="G75:G99" si="3">D75+E75+F75-H75</f>
        <v>0</v>
      </c>
      <c r="H75" s="18">
        <v>5000</v>
      </c>
      <c r="I75" s="16" t="s">
        <v>133</v>
      </c>
      <c r="J75" s="4"/>
    </row>
    <row r="76" spans="1:10" x14ac:dyDescent="0.55000000000000004">
      <c r="A76" s="3"/>
      <c r="B76" s="3"/>
      <c r="C76" s="26" t="s">
        <v>109</v>
      </c>
      <c r="D76" s="14">
        <v>75000</v>
      </c>
      <c r="E76" s="37"/>
      <c r="F76" s="31">
        <v>100000</v>
      </c>
      <c r="G76" s="16">
        <f t="shared" si="3"/>
        <v>0</v>
      </c>
      <c r="H76" s="19">
        <v>175000</v>
      </c>
      <c r="I76" s="16" t="s">
        <v>61</v>
      </c>
      <c r="J76" s="4"/>
    </row>
    <row r="77" spans="1:10" x14ac:dyDescent="0.55000000000000004">
      <c r="A77" s="3"/>
      <c r="B77" s="3"/>
      <c r="C77" s="4" t="s">
        <v>110</v>
      </c>
      <c r="D77" s="14"/>
      <c r="E77" s="37">
        <v>85000</v>
      </c>
      <c r="F77" s="31"/>
      <c r="G77" s="16">
        <v>84982</v>
      </c>
      <c r="H77" s="20">
        <f>E77-G77</f>
        <v>18</v>
      </c>
      <c r="I77" s="16" t="s">
        <v>134</v>
      </c>
      <c r="J77" s="4"/>
    </row>
    <row r="78" spans="1:10" x14ac:dyDescent="0.55000000000000004">
      <c r="A78" s="3"/>
      <c r="B78" s="3"/>
      <c r="C78" s="4" t="s">
        <v>111</v>
      </c>
      <c r="D78" s="15"/>
      <c r="E78" s="37">
        <v>92907</v>
      </c>
      <c r="F78" s="31"/>
      <c r="G78" s="16">
        <f t="shared" si="3"/>
        <v>0</v>
      </c>
      <c r="H78" s="43">
        <v>92907</v>
      </c>
      <c r="I78" s="3" t="s">
        <v>134</v>
      </c>
      <c r="J78" s="4"/>
    </row>
    <row r="79" spans="1:10" x14ac:dyDescent="0.55000000000000004">
      <c r="A79" s="3"/>
      <c r="B79" s="3"/>
      <c r="C79" s="4" t="s">
        <v>112</v>
      </c>
      <c r="D79" s="15"/>
      <c r="E79" s="37">
        <v>23984</v>
      </c>
      <c r="F79" s="31"/>
      <c r="G79" s="16">
        <v>7094</v>
      </c>
      <c r="H79" s="43">
        <f>E79-G79</f>
        <v>16890</v>
      </c>
      <c r="I79" s="3" t="s">
        <v>134</v>
      </c>
      <c r="J79" s="4"/>
    </row>
    <row r="80" spans="1:10" x14ac:dyDescent="0.55000000000000004">
      <c r="A80" s="3"/>
      <c r="B80" s="3"/>
      <c r="C80" s="4" t="s">
        <v>113</v>
      </c>
      <c r="D80" s="15">
        <v>8000</v>
      </c>
      <c r="E80" s="37"/>
      <c r="F80" s="31"/>
      <c r="G80" s="16">
        <f t="shared" si="3"/>
        <v>0</v>
      </c>
      <c r="H80" s="43">
        <v>8000</v>
      </c>
      <c r="I80" s="3" t="s">
        <v>135</v>
      </c>
      <c r="J80" s="4"/>
    </row>
    <row r="81" spans="1:11" x14ac:dyDescent="0.55000000000000004">
      <c r="A81" s="3"/>
      <c r="B81" s="3"/>
      <c r="C81" s="4" t="s">
        <v>114</v>
      </c>
      <c r="D81" s="15">
        <v>10000</v>
      </c>
      <c r="E81" s="37"/>
      <c r="F81" s="31"/>
      <c r="G81" s="16">
        <f t="shared" si="3"/>
        <v>0</v>
      </c>
      <c r="H81" s="16">
        <v>10000</v>
      </c>
      <c r="I81" s="3" t="s">
        <v>90</v>
      </c>
      <c r="J81" s="4"/>
    </row>
    <row r="82" spans="1:11" x14ac:dyDescent="0.55000000000000004">
      <c r="A82" s="3"/>
      <c r="B82" s="3"/>
      <c r="C82" s="4" t="s">
        <v>115</v>
      </c>
      <c r="D82" s="15"/>
      <c r="E82" s="37">
        <v>6000</v>
      </c>
      <c r="F82" s="31"/>
      <c r="G82" s="16">
        <f t="shared" si="3"/>
        <v>0</v>
      </c>
      <c r="H82" s="16">
        <v>6000</v>
      </c>
      <c r="I82" s="3" t="s">
        <v>64</v>
      </c>
      <c r="J82" s="4"/>
    </row>
    <row r="83" spans="1:11" x14ac:dyDescent="0.55000000000000004">
      <c r="A83" s="3"/>
      <c r="B83" s="3"/>
      <c r="C83" s="4" t="s">
        <v>116</v>
      </c>
      <c r="D83" s="15">
        <v>8000</v>
      </c>
      <c r="E83" s="37"/>
      <c r="F83" s="31"/>
      <c r="G83" s="16">
        <f t="shared" si="3"/>
        <v>0</v>
      </c>
      <c r="H83" s="16">
        <v>8000</v>
      </c>
      <c r="I83" s="3" t="s">
        <v>69</v>
      </c>
      <c r="J83" s="4"/>
    </row>
    <row r="84" spans="1:11" x14ac:dyDescent="0.55000000000000004">
      <c r="A84" s="3"/>
      <c r="B84" s="3"/>
      <c r="C84" s="4" t="s">
        <v>117</v>
      </c>
      <c r="D84" s="15">
        <v>30000</v>
      </c>
      <c r="E84" s="37"/>
      <c r="F84" s="31"/>
      <c r="G84" s="16">
        <f t="shared" si="3"/>
        <v>5700</v>
      </c>
      <c r="H84" s="16">
        <v>24300</v>
      </c>
      <c r="I84" s="3" t="s">
        <v>136</v>
      </c>
      <c r="J84" s="4"/>
    </row>
    <row r="85" spans="1:11" x14ac:dyDescent="0.55000000000000004">
      <c r="A85" s="3"/>
      <c r="B85" s="3"/>
      <c r="C85" s="4" t="s">
        <v>118</v>
      </c>
      <c r="D85" s="15">
        <v>3000</v>
      </c>
      <c r="E85" s="37"/>
      <c r="F85" s="31"/>
      <c r="G85" s="16">
        <f t="shared" si="3"/>
        <v>3000</v>
      </c>
      <c r="H85" s="16">
        <v>0</v>
      </c>
      <c r="I85" s="3" t="s">
        <v>90</v>
      </c>
      <c r="J85" s="4"/>
    </row>
    <row r="86" spans="1:11" x14ac:dyDescent="0.55000000000000004">
      <c r="A86" s="3"/>
      <c r="B86" s="3"/>
      <c r="C86" s="4" t="s">
        <v>119</v>
      </c>
      <c r="D86" s="15">
        <v>1500</v>
      </c>
      <c r="E86" s="37"/>
      <c r="F86" s="31"/>
      <c r="G86" s="16">
        <f t="shared" si="3"/>
        <v>1340</v>
      </c>
      <c r="H86" s="16">
        <v>160</v>
      </c>
      <c r="I86" s="3" t="s">
        <v>90</v>
      </c>
      <c r="J86" s="4"/>
    </row>
    <row r="87" spans="1:11" x14ac:dyDescent="0.55000000000000004">
      <c r="A87" s="3"/>
      <c r="B87" s="3"/>
      <c r="C87" s="4" t="s">
        <v>120</v>
      </c>
      <c r="D87" s="15">
        <v>64600</v>
      </c>
      <c r="E87" s="37">
        <v>35000</v>
      </c>
      <c r="F87" s="31">
        <v>5000</v>
      </c>
      <c r="G87" s="16">
        <f t="shared" si="3"/>
        <v>77380</v>
      </c>
      <c r="H87" s="16">
        <v>27220</v>
      </c>
      <c r="I87" s="3" t="s">
        <v>137</v>
      </c>
      <c r="J87" s="4"/>
    </row>
    <row r="88" spans="1:11" x14ac:dyDescent="0.55000000000000004">
      <c r="A88" s="3"/>
      <c r="B88" s="3"/>
      <c r="C88" s="4" t="s">
        <v>121</v>
      </c>
      <c r="D88" s="15">
        <v>15000</v>
      </c>
      <c r="E88" s="37"/>
      <c r="F88" s="31"/>
      <c r="G88" s="16">
        <f t="shared" si="3"/>
        <v>4000</v>
      </c>
      <c r="H88" s="16">
        <v>11000</v>
      </c>
      <c r="I88" s="3" t="s">
        <v>66</v>
      </c>
      <c r="J88" s="4"/>
      <c r="K88" s="51"/>
    </row>
    <row r="89" spans="1:11" x14ac:dyDescent="0.55000000000000004">
      <c r="A89" s="3"/>
      <c r="B89" s="3"/>
      <c r="C89" s="4" t="s">
        <v>122</v>
      </c>
      <c r="D89" s="15"/>
      <c r="E89" s="37">
        <v>5000</v>
      </c>
      <c r="F89" s="31"/>
      <c r="G89" s="16">
        <f t="shared" si="3"/>
        <v>5000</v>
      </c>
      <c r="H89" s="16">
        <v>0</v>
      </c>
      <c r="I89" s="3" t="s">
        <v>56</v>
      </c>
      <c r="J89" s="4"/>
    </row>
    <row r="90" spans="1:11" x14ac:dyDescent="0.55000000000000004">
      <c r="A90" s="3"/>
      <c r="B90" s="3"/>
      <c r="C90" s="4" t="s">
        <v>123</v>
      </c>
      <c r="D90" s="15"/>
      <c r="E90" s="37">
        <v>10000</v>
      </c>
      <c r="F90" s="31"/>
      <c r="G90" s="16">
        <f t="shared" si="3"/>
        <v>10000</v>
      </c>
      <c r="H90" s="16">
        <v>0</v>
      </c>
      <c r="I90" s="3" t="s">
        <v>138</v>
      </c>
      <c r="J90" s="4"/>
    </row>
    <row r="91" spans="1:11" x14ac:dyDescent="0.55000000000000004">
      <c r="A91" s="3"/>
      <c r="B91" s="3"/>
      <c r="C91" s="4" t="s">
        <v>124</v>
      </c>
      <c r="D91" s="15"/>
      <c r="E91" s="37">
        <v>8400</v>
      </c>
      <c r="F91" s="31"/>
      <c r="G91" s="16">
        <f t="shared" si="3"/>
        <v>6500</v>
      </c>
      <c r="H91" s="16">
        <v>1900</v>
      </c>
      <c r="I91" s="3" t="s">
        <v>139</v>
      </c>
      <c r="J91" s="4"/>
    </row>
    <row r="92" spans="1:11" x14ac:dyDescent="0.55000000000000004">
      <c r="A92" s="3"/>
      <c r="B92" s="3"/>
      <c r="C92" s="4" t="s">
        <v>125</v>
      </c>
      <c r="D92" s="15"/>
      <c r="E92" s="37">
        <v>8000</v>
      </c>
      <c r="F92" s="31"/>
      <c r="G92" s="16">
        <v>2880</v>
      </c>
      <c r="H92" s="16">
        <f>E92-G92</f>
        <v>5120</v>
      </c>
      <c r="I92" s="3" t="s">
        <v>64</v>
      </c>
      <c r="J92" s="4"/>
    </row>
    <row r="93" spans="1:11" x14ac:dyDescent="0.55000000000000004">
      <c r="A93" s="3"/>
      <c r="B93" s="3"/>
      <c r="C93" s="4" t="s">
        <v>126</v>
      </c>
      <c r="D93" s="15"/>
      <c r="E93" s="37">
        <v>8400</v>
      </c>
      <c r="F93" s="31"/>
      <c r="G93" s="16">
        <v>4720</v>
      </c>
      <c r="H93" s="16">
        <f>E93-G93</f>
        <v>3680</v>
      </c>
      <c r="I93" s="3" t="s">
        <v>140</v>
      </c>
      <c r="J93" s="4"/>
    </row>
    <row r="94" spans="1:11" x14ac:dyDescent="0.55000000000000004">
      <c r="A94" s="3"/>
      <c r="B94" s="3"/>
      <c r="C94" s="4" t="s">
        <v>127</v>
      </c>
      <c r="D94" s="15"/>
      <c r="E94" s="37">
        <v>8500</v>
      </c>
      <c r="F94" s="31"/>
      <c r="G94" s="16">
        <v>7890</v>
      </c>
      <c r="H94" s="16">
        <f>E94-G94</f>
        <v>610</v>
      </c>
      <c r="I94" s="3" t="s">
        <v>141</v>
      </c>
      <c r="J94" s="4"/>
    </row>
    <row r="95" spans="1:11" x14ac:dyDescent="0.55000000000000004">
      <c r="A95" s="3"/>
      <c r="B95" s="3"/>
      <c r="C95" s="4" t="s">
        <v>128</v>
      </c>
      <c r="D95" s="15">
        <v>46000</v>
      </c>
      <c r="E95" s="37"/>
      <c r="F95" s="31"/>
      <c r="G95" s="16">
        <f t="shared" si="3"/>
        <v>39000</v>
      </c>
      <c r="H95" s="16">
        <v>7000</v>
      </c>
      <c r="I95" s="3" t="s">
        <v>142</v>
      </c>
      <c r="J95" s="4"/>
    </row>
    <row r="96" spans="1:11" x14ac:dyDescent="0.55000000000000004">
      <c r="A96" s="3"/>
      <c r="B96" s="3"/>
      <c r="C96" s="4" t="s">
        <v>129</v>
      </c>
      <c r="D96" s="15"/>
      <c r="E96" s="37">
        <v>27570</v>
      </c>
      <c r="F96" s="31"/>
      <c r="G96" s="16">
        <f t="shared" si="3"/>
        <v>27570</v>
      </c>
      <c r="H96" s="16">
        <v>0</v>
      </c>
      <c r="I96" s="3" t="s">
        <v>143</v>
      </c>
      <c r="J96" s="4"/>
    </row>
    <row r="97" spans="1:10" x14ac:dyDescent="0.55000000000000004">
      <c r="A97" s="3"/>
      <c r="B97" s="3"/>
      <c r="C97" s="4" t="s">
        <v>130</v>
      </c>
      <c r="D97" s="15"/>
      <c r="E97" s="37">
        <v>1500</v>
      </c>
      <c r="F97" s="31"/>
      <c r="G97" s="16">
        <f t="shared" si="3"/>
        <v>0</v>
      </c>
      <c r="H97" s="16">
        <v>1500</v>
      </c>
      <c r="I97" s="3" t="s">
        <v>139</v>
      </c>
      <c r="J97" s="4"/>
    </row>
    <row r="98" spans="1:10" x14ac:dyDescent="0.55000000000000004">
      <c r="A98" s="3"/>
      <c r="B98" s="3"/>
      <c r="C98" s="4" t="s">
        <v>131</v>
      </c>
      <c r="D98" s="15"/>
      <c r="E98" s="37">
        <v>1000</v>
      </c>
      <c r="F98" s="31"/>
      <c r="G98" s="16">
        <f t="shared" si="3"/>
        <v>0</v>
      </c>
      <c r="H98" s="16">
        <v>1000</v>
      </c>
      <c r="I98" s="3" t="s">
        <v>144</v>
      </c>
      <c r="J98" s="4"/>
    </row>
    <row r="99" spans="1:10" x14ac:dyDescent="0.55000000000000004">
      <c r="A99" s="3"/>
      <c r="B99" s="3"/>
      <c r="C99" s="4" t="s">
        <v>132</v>
      </c>
      <c r="D99" s="15"/>
      <c r="E99" s="37">
        <v>109250</v>
      </c>
      <c r="F99" s="31"/>
      <c r="G99" s="16">
        <f t="shared" si="3"/>
        <v>109250</v>
      </c>
      <c r="H99" s="16">
        <v>0</v>
      </c>
      <c r="I99" s="3" t="s">
        <v>133</v>
      </c>
      <c r="J99" s="4"/>
    </row>
    <row r="100" spans="1:10" x14ac:dyDescent="0.55000000000000004">
      <c r="A100" s="7"/>
      <c r="B100" s="7"/>
      <c r="C100" s="8"/>
      <c r="D100" s="29"/>
      <c r="E100" s="29"/>
      <c r="F100" s="29"/>
      <c r="G100" s="32">
        <f>SUM(G74:G99)</f>
        <v>396306</v>
      </c>
      <c r="H100" s="32">
        <f>SUM(H74:H99)</f>
        <v>411305</v>
      </c>
      <c r="I100" s="7"/>
      <c r="J100" s="8"/>
    </row>
    <row r="101" spans="1:10" x14ac:dyDescent="0.55000000000000004">
      <c r="A101" s="5">
        <v>4</v>
      </c>
      <c r="B101" s="5">
        <v>2</v>
      </c>
      <c r="C101" s="30" t="s">
        <v>145</v>
      </c>
      <c r="D101" s="13">
        <f>SUM(D102:D106)</f>
        <v>378489</v>
      </c>
      <c r="E101" s="36"/>
      <c r="F101" s="35">
        <f t="shared" ref="F101" si="4">SUM(F102:F106)</f>
        <v>617800</v>
      </c>
      <c r="G101" s="33"/>
      <c r="H101" s="33"/>
      <c r="I101" s="33" t="s">
        <v>239</v>
      </c>
      <c r="J101" s="30"/>
    </row>
    <row r="102" spans="1:10" x14ac:dyDescent="0.55000000000000004">
      <c r="A102" s="3"/>
      <c r="B102" s="3"/>
      <c r="C102" s="4" t="s">
        <v>146</v>
      </c>
      <c r="D102" s="15">
        <v>6000</v>
      </c>
      <c r="E102" s="37"/>
      <c r="F102" s="31"/>
      <c r="G102" s="16">
        <f>D102+E102+F102-H102</f>
        <v>6000</v>
      </c>
      <c r="H102" s="16">
        <v>0</v>
      </c>
      <c r="I102" s="3" t="s">
        <v>151</v>
      </c>
      <c r="J102" s="4"/>
    </row>
    <row r="103" spans="1:10" x14ac:dyDescent="0.55000000000000004">
      <c r="A103" s="3"/>
      <c r="B103" s="3"/>
      <c r="C103" s="4" t="s">
        <v>147</v>
      </c>
      <c r="D103" s="15">
        <v>337489</v>
      </c>
      <c r="E103" s="37"/>
      <c r="F103" s="31"/>
      <c r="G103" s="16">
        <f t="shared" ref="G103:G106" si="5">D103+E103+F103-H103</f>
        <v>0</v>
      </c>
      <c r="H103" s="16">
        <v>337489</v>
      </c>
      <c r="I103" s="3" t="s">
        <v>152</v>
      </c>
      <c r="J103" s="4"/>
    </row>
    <row r="104" spans="1:10" x14ac:dyDescent="0.55000000000000004">
      <c r="A104" s="3"/>
      <c r="B104" s="3"/>
      <c r="C104" s="4" t="s">
        <v>148</v>
      </c>
      <c r="D104" s="15">
        <v>35000</v>
      </c>
      <c r="E104" s="37"/>
      <c r="F104" s="31"/>
      <c r="G104" s="16">
        <f t="shared" si="5"/>
        <v>0</v>
      </c>
      <c r="H104" s="16">
        <v>35000</v>
      </c>
      <c r="I104" s="3" t="s">
        <v>153</v>
      </c>
      <c r="J104" s="4"/>
    </row>
    <row r="105" spans="1:10" x14ac:dyDescent="0.55000000000000004">
      <c r="A105" s="3"/>
      <c r="B105" s="3"/>
      <c r="C105" s="4" t="s">
        <v>149</v>
      </c>
      <c r="D105" s="15"/>
      <c r="E105" s="37"/>
      <c r="F105" s="31">
        <v>317800</v>
      </c>
      <c r="G105" s="16">
        <f t="shared" si="5"/>
        <v>73843</v>
      </c>
      <c r="H105" s="16">
        <v>243957</v>
      </c>
      <c r="I105" s="3" t="s">
        <v>154</v>
      </c>
      <c r="J105" s="4"/>
    </row>
    <row r="106" spans="1:10" x14ac:dyDescent="0.55000000000000004">
      <c r="A106" s="3"/>
      <c r="B106" s="3"/>
      <c r="C106" s="4" t="s">
        <v>150</v>
      </c>
      <c r="D106" s="15"/>
      <c r="E106" s="37"/>
      <c r="F106" s="31">
        <v>300000</v>
      </c>
      <c r="G106" s="16">
        <f t="shared" si="5"/>
        <v>0</v>
      </c>
      <c r="H106" s="16">
        <v>300000</v>
      </c>
      <c r="I106" s="3" t="s">
        <v>152</v>
      </c>
      <c r="J106" s="4"/>
    </row>
    <row r="107" spans="1:10" x14ac:dyDescent="0.55000000000000004">
      <c r="A107" s="7"/>
      <c r="B107" s="7"/>
      <c r="C107" s="8"/>
      <c r="D107" s="29"/>
      <c r="E107" s="29"/>
      <c r="F107" s="29"/>
      <c r="G107" s="32">
        <f>SUM(G102:G106)</f>
        <v>79843</v>
      </c>
      <c r="H107" s="32">
        <f>SUM(H102:H106)</f>
        <v>916446</v>
      </c>
      <c r="I107" s="7"/>
      <c r="J107" s="8"/>
    </row>
    <row r="108" spans="1:10" x14ac:dyDescent="0.55000000000000004">
      <c r="A108" s="5">
        <v>9</v>
      </c>
      <c r="B108" s="5">
        <v>3</v>
      </c>
      <c r="C108" s="30" t="s">
        <v>159</v>
      </c>
      <c r="D108" s="13">
        <f>SUM(D109:D112)</f>
        <v>63000</v>
      </c>
      <c r="E108" s="36">
        <f>SUM(E109:E112)</f>
        <v>204099</v>
      </c>
      <c r="F108" s="35">
        <f>SUM(F109:F112)</f>
        <v>0</v>
      </c>
      <c r="G108" s="33"/>
      <c r="H108" s="33"/>
      <c r="I108" s="33" t="s">
        <v>239</v>
      </c>
      <c r="J108" s="30"/>
    </row>
    <row r="109" spans="1:10" x14ac:dyDescent="0.55000000000000004">
      <c r="A109" s="3"/>
      <c r="B109" s="3"/>
      <c r="C109" s="4" t="s">
        <v>155</v>
      </c>
      <c r="D109" s="15"/>
      <c r="E109" s="37">
        <v>86999</v>
      </c>
      <c r="F109" s="31"/>
      <c r="G109" s="16">
        <f>D109+E109+F109-H109</f>
        <v>0</v>
      </c>
      <c r="H109" s="16">
        <v>86999</v>
      </c>
      <c r="I109" s="3" t="s">
        <v>151</v>
      </c>
      <c r="J109" s="4"/>
    </row>
    <row r="110" spans="1:10" x14ac:dyDescent="0.55000000000000004">
      <c r="A110" s="3"/>
      <c r="B110" s="3"/>
      <c r="C110" s="4" t="s">
        <v>156</v>
      </c>
      <c r="D110" s="15">
        <v>8000</v>
      </c>
      <c r="E110" s="37"/>
      <c r="F110" s="31"/>
      <c r="G110" s="16">
        <f t="shared" ref="G110:G112" si="6">D110+E110+F110-H110</f>
        <v>0</v>
      </c>
      <c r="H110" s="16">
        <v>8000</v>
      </c>
      <c r="I110" s="3" t="s">
        <v>152</v>
      </c>
      <c r="J110" s="4"/>
    </row>
    <row r="111" spans="1:10" x14ac:dyDescent="0.55000000000000004">
      <c r="A111" s="3"/>
      <c r="B111" s="3"/>
      <c r="C111" s="4" t="s">
        <v>157</v>
      </c>
      <c r="D111" s="15">
        <v>55000</v>
      </c>
      <c r="E111" s="37"/>
      <c r="F111" s="31"/>
      <c r="G111" s="16">
        <f t="shared" si="6"/>
        <v>3940</v>
      </c>
      <c r="H111" s="16">
        <v>51060</v>
      </c>
      <c r="I111" s="3" t="s">
        <v>153</v>
      </c>
      <c r="J111" s="4"/>
    </row>
    <row r="112" spans="1:10" x14ac:dyDescent="0.55000000000000004">
      <c r="A112" s="3"/>
      <c r="B112" s="3"/>
      <c r="C112" s="4" t="s">
        <v>158</v>
      </c>
      <c r="D112" s="15"/>
      <c r="E112" s="37">
        <v>117100</v>
      </c>
      <c r="F112" s="31"/>
      <c r="G112" s="16">
        <f t="shared" si="6"/>
        <v>0</v>
      </c>
      <c r="H112" s="16">
        <v>117100</v>
      </c>
      <c r="I112" s="3" t="s">
        <v>154</v>
      </c>
      <c r="J112" s="4"/>
    </row>
    <row r="113" spans="1:10" x14ac:dyDescent="0.55000000000000004">
      <c r="A113" s="7"/>
      <c r="B113" s="7"/>
      <c r="C113" s="8"/>
      <c r="D113" s="29"/>
      <c r="E113" s="29"/>
      <c r="F113" s="29"/>
      <c r="G113" s="32">
        <f>SUM(G109:G112)</f>
        <v>3940</v>
      </c>
      <c r="H113" s="32">
        <f>SUM(H109:H112)</f>
        <v>263159</v>
      </c>
      <c r="I113" s="7"/>
      <c r="J113" s="8"/>
    </row>
    <row r="116" spans="1:10" ht="27.75" x14ac:dyDescent="0.65">
      <c r="A116" s="47" t="s">
        <v>160</v>
      </c>
      <c r="B116" s="47"/>
      <c r="C116" s="47"/>
      <c r="D116" s="47"/>
      <c r="E116" s="47"/>
      <c r="F116" s="47"/>
      <c r="G116" s="47"/>
      <c r="H116" s="47"/>
      <c r="I116" s="47"/>
      <c r="J116" s="47"/>
    </row>
    <row r="117" spans="1:10" x14ac:dyDescent="0.55000000000000004">
      <c r="A117" s="5" t="s">
        <v>0</v>
      </c>
      <c r="B117" s="5" t="s">
        <v>1</v>
      </c>
      <c r="C117" s="5" t="s">
        <v>7</v>
      </c>
      <c r="D117" s="13" t="s">
        <v>2</v>
      </c>
      <c r="E117" s="36" t="s">
        <v>9</v>
      </c>
      <c r="F117" s="35" t="s">
        <v>3</v>
      </c>
      <c r="G117" s="5" t="s">
        <v>8</v>
      </c>
      <c r="H117" s="33" t="s">
        <v>4</v>
      </c>
      <c r="I117" s="5" t="s">
        <v>5</v>
      </c>
      <c r="J117" s="5" t="s">
        <v>6</v>
      </c>
    </row>
    <row r="118" spans="1:10" x14ac:dyDescent="0.55000000000000004">
      <c r="A118" s="5">
        <v>1</v>
      </c>
      <c r="B118" s="5">
        <v>1</v>
      </c>
      <c r="C118" s="30" t="s">
        <v>11</v>
      </c>
      <c r="D118" s="34">
        <f>SUM(D119:D130)</f>
        <v>401733</v>
      </c>
      <c r="E118" s="38"/>
      <c r="F118" s="39">
        <f>SUM(F119:F144)</f>
        <v>100000</v>
      </c>
      <c r="G118" s="30"/>
      <c r="H118" s="33"/>
      <c r="I118" s="33" t="s">
        <v>238</v>
      </c>
      <c r="J118" s="30"/>
    </row>
    <row r="119" spans="1:10" x14ac:dyDescent="0.55000000000000004">
      <c r="A119" s="3"/>
      <c r="B119" s="3"/>
      <c r="C119" s="25" t="s">
        <v>17</v>
      </c>
      <c r="D119" s="15">
        <v>50000</v>
      </c>
      <c r="E119" s="37"/>
      <c r="F119" s="31">
        <v>100000</v>
      </c>
      <c r="G119" s="16">
        <f>D119+E119+F119-H119</f>
        <v>0</v>
      </c>
      <c r="H119" s="21">
        <v>150000</v>
      </c>
      <c r="I119" s="17" t="s">
        <v>168</v>
      </c>
      <c r="J119" s="4"/>
    </row>
    <row r="120" spans="1:10" x14ac:dyDescent="0.55000000000000004">
      <c r="A120" s="3"/>
      <c r="B120" s="3"/>
      <c r="C120" s="12" t="s">
        <v>18</v>
      </c>
      <c r="D120" s="14">
        <v>1500</v>
      </c>
      <c r="E120" s="37"/>
      <c r="F120" s="31"/>
      <c r="G120" s="16">
        <f t="shared" ref="G120:G127" si="7">D120+E120+F120-H121</f>
        <v>1452</v>
      </c>
      <c r="H120" s="20">
        <v>2</v>
      </c>
      <c r="I120" s="16" t="s">
        <v>169</v>
      </c>
      <c r="J120" s="4"/>
    </row>
    <row r="121" spans="1:10" x14ac:dyDescent="0.55000000000000004">
      <c r="A121" s="3"/>
      <c r="B121" s="3"/>
      <c r="C121" s="26" t="s">
        <v>19</v>
      </c>
      <c r="D121" s="14">
        <v>14400</v>
      </c>
      <c r="E121" s="37"/>
      <c r="F121" s="31"/>
      <c r="G121" s="16">
        <f t="shared" si="7"/>
        <v>4622</v>
      </c>
      <c r="H121" s="18">
        <v>48</v>
      </c>
      <c r="I121" s="16" t="s">
        <v>170</v>
      </c>
      <c r="J121" s="4"/>
    </row>
    <row r="122" spans="1:10" x14ac:dyDescent="0.55000000000000004">
      <c r="A122" s="3"/>
      <c r="B122" s="3"/>
      <c r="C122" s="4" t="s">
        <v>20</v>
      </c>
      <c r="D122" s="14">
        <v>23400</v>
      </c>
      <c r="E122" s="37"/>
      <c r="F122" s="31"/>
      <c r="G122" s="16">
        <f t="shared" si="7"/>
        <v>23400</v>
      </c>
      <c r="H122" s="19">
        <v>9778</v>
      </c>
      <c r="I122" s="16" t="s">
        <v>143</v>
      </c>
      <c r="J122" s="4"/>
    </row>
    <row r="123" spans="1:10" x14ac:dyDescent="0.55000000000000004">
      <c r="A123" s="3"/>
      <c r="B123" s="3"/>
      <c r="C123" s="4" t="s">
        <v>21</v>
      </c>
      <c r="D123" s="15">
        <v>7000</v>
      </c>
      <c r="E123" s="37"/>
      <c r="F123" s="31"/>
      <c r="G123" s="16">
        <f t="shared" si="7"/>
        <v>-6299</v>
      </c>
      <c r="H123" s="20">
        <v>0</v>
      </c>
      <c r="I123" s="3" t="s">
        <v>171</v>
      </c>
      <c r="J123" s="4"/>
    </row>
    <row r="124" spans="1:10" x14ac:dyDescent="0.55000000000000004">
      <c r="A124" s="3"/>
      <c r="B124" s="3"/>
      <c r="C124" s="4" t="s">
        <v>22</v>
      </c>
      <c r="D124" s="15">
        <v>90439</v>
      </c>
      <c r="E124" s="37"/>
      <c r="F124" s="31"/>
      <c r="G124" s="16">
        <f t="shared" si="7"/>
        <v>88939</v>
      </c>
      <c r="H124" s="43">
        <v>13299</v>
      </c>
      <c r="I124" s="3" t="s">
        <v>65</v>
      </c>
      <c r="J124" s="4"/>
    </row>
    <row r="125" spans="1:10" x14ac:dyDescent="0.55000000000000004">
      <c r="A125" s="3"/>
      <c r="B125" s="3"/>
      <c r="C125" s="4" t="s">
        <v>162</v>
      </c>
      <c r="D125" s="15">
        <v>1500</v>
      </c>
      <c r="E125" s="37"/>
      <c r="F125" s="31"/>
      <c r="G125" s="16">
        <f t="shared" si="7"/>
        <v>-52060</v>
      </c>
      <c r="H125" s="43">
        <v>1500</v>
      </c>
      <c r="I125" s="3" t="s">
        <v>92</v>
      </c>
      <c r="J125" s="4"/>
    </row>
    <row r="126" spans="1:10" x14ac:dyDescent="0.55000000000000004">
      <c r="A126" s="3"/>
      <c r="B126" s="3"/>
      <c r="C126" s="4" t="s">
        <v>163</v>
      </c>
      <c r="D126" s="15">
        <v>56000</v>
      </c>
      <c r="E126" s="37"/>
      <c r="F126" s="31"/>
      <c r="G126" s="16">
        <f t="shared" si="7"/>
        <v>45756</v>
      </c>
      <c r="H126" s="43">
        <v>53560</v>
      </c>
      <c r="I126" s="3" t="s">
        <v>92</v>
      </c>
      <c r="J126" s="4"/>
    </row>
    <row r="127" spans="1:10" x14ac:dyDescent="0.55000000000000004">
      <c r="A127" s="3"/>
      <c r="B127" s="3"/>
      <c r="C127" s="4" t="s">
        <v>164</v>
      </c>
      <c r="D127" s="15">
        <v>15000</v>
      </c>
      <c r="E127" s="37"/>
      <c r="F127" s="31"/>
      <c r="G127" s="16">
        <f t="shared" si="7"/>
        <v>14998</v>
      </c>
      <c r="H127" s="16">
        <v>10244</v>
      </c>
      <c r="I127" s="3" t="s">
        <v>94</v>
      </c>
      <c r="J127" s="4"/>
    </row>
    <row r="128" spans="1:10" x14ac:dyDescent="0.55000000000000004">
      <c r="A128" s="3"/>
      <c r="B128" s="3"/>
      <c r="C128" s="4" t="s">
        <v>165</v>
      </c>
      <c r="D128" s="15">
        <v>63000</v>
      </c>
      <c r="E128" s="37"/>
      <c r="F128" s="31"/>
      <c r="G128" s="16">
        <f t="shared" ref="G128:G167" si="8">D128+E128+F128-H128</f>
        <v>62998</v>
      </c>
      <c r="H128" s="16">
        <v>2</v>
      </c>
      <c r="I128" s="3" t="s">
        <v>172</v>
      </c>
      <c r="J128" s="4"/>
    </row>
    <row r="129" spans="1:10" x14ac:dyDescent="0.55000000000000004">
      <c r="A129" s="3"/>
      <c r="B129" s="3"/>
      <c r="C129" s="4" t="s">
        <v>166</v>
      </c>
      <c r="D129" s="15">
        <v>70494</v>
      </c>
      <c r="E129" s="37"/>
      <c r="F129" s="31"/>
      <c r="G129" s="16">
        <f t="shared" si="8"/>
        <v>65938</v>
      </c>
      <c r="H129" s="16">
        <v>4556</v>
      </c>
      <c r="I129" s="3" t="s">
        <v>133</v>
      </c>
      <c r="J129" s="4"/>
    </row>
    <row r="130" spans="1:10" x14ac:dyDescent="0.55000000000000004">
      <c r="A130" s="3"/>
      <c r="B130" s="3"/>
      <c r="C130" s="4" t="s">
        <v>167</v>
      </c>
      <c r="D130" s="15">
        <v>9000</v>
      </c>
      <c r="E130" s="37"/>
      <c r="F130" s="31"/>
      <c r="G130" s="16">
        <f>D130+E130+F130-H130</f>
        <v>9000</v>
      </c>
      <c r="H130" s="16">
        <v>0</v>
      </c>
      <c r="I130" s="3" t="s">
        <v>173</v>
      </c>
      <c r="J130" s="4"/>
    </row>
    <row r="131" spans="1:10" x14ac:dyDescent="0.55000000000000004">
      <c r="A131" s="7"/>
      <c r="B131" s="7"/>
      <c r="C131" s="8"/>
      <c r="D131" s="29"/>
      <c r="E131" s="29"/>
      <c r="F131" s="29"/>
      <c r="G131" s="32">
        <f>SUM(G119:G130)</f>
        <v>258744</v>
      </c>
      <c r="H131" s="32">
        <f>SUM(H119:H130)</f>
        <v>242989</v>
      </c>
      <c r="I131" s="7"/>
      <c r="J131" s="8"/>
    </row>
    <row r="132" spans="1:10" x14ac:dyDescent="0.55000000000000004">
      <c r="A132" s="5">
        <v>3</v>
      </c>
      <c r="B132" s="5">
        <v>2</v>
      </c>
      <c r="C132" s="30" t="s">
        <v>216</v>
      </c>
      <c r="D132" s="13">
        <f>SUM(D133:D167)</f>
        <v>674840</v>
      </c>
      <c r="E132" s="36">
        <f>SUM(E133:E168)</f>
        <v>1395655</v>
      </c>
      <c r="F132" s="35">
        <f>SUM(F133:F167)</f>
        <v>0</v>
      </c>
      <c r="G132" s="33"/>
      <c r="H132" s="33"/>
      <c r="I132" s="33" t="s">
        <v>238</v>
      </c>
      <c r="J132" s="30"/>
    </row>
    <row r="133" spans="1:10" x14ac:dyDescent="0.55000000000000004">
      <c r="A133" s="3"/>
      <c r="B133" s="3"/>
      <c r="C133" s="42" t="s">
        <v>174</v>
      </c>
      <c r="D133" s="15"/>
      <c r="E133" s="37">
        <v>300000</v>
      </c>
      <c r="F133" s="31"/>
      <c r="G133" s="16">
        <f>D133+E133+F133</f>
        <v>300000</v>
      </c>
      <c r="H133" s="21">
        <v>300000</v>
      </c>
      <c r="I133" s="3" t="s">
        <v>140</v>
      </c>
      <c r="J133" s="4"/>
    </row>
    <row r="134" spans="1:10" x14ac:dyDescent="0.55000000000000004">
      <c r="A134" s="3"/>
      <c r="B134" s="3"/>
      <c r="C134" s="4" t="s">
        <v>175</v>
      </c>
      <c r="D134" s="15">
        <v>8000</v>
      </c>
      <c r="E134" s="37"/>
      <c r="F134" s="31"/>
      <c r="G134" s="16">
        <f t="shared" si="8"/>
        <v>8000</v>
      </c>
      <c r="H134" s="33">
        <v>0</v>
      </c>
      <c r="I134" s="3" t="s">
        <v>133</v>
      </c>
      <c r="J134" s="4"/>
    </row>
    <row r="135" spans="1:10" x14ac:dyDescent="0.55000000000000004">
      <c r="A135" s="3"/>
      <c r="B135" s="3"/>
      <c r="C135" s="4" t="s">
        <v>217</v>
      </c>
      <c r="D135" s="15">
        <v>300000</v>
      </c>
      <c r="E135" s="37"/>
      <c r="F135" s="31"/>
      <c r="G135" s="16">
        <f>D135+E135+F135-H135</f>
        <v>46254</v>
      </c>
      <c r="H135" s="16">
        <v>253746</v>
      </c>
      <c r="I135" s="3" t="s">
        <v>140</v>
      </c>
      <c r="J135" s="4"/>
    </row>
    <row r="136" spans="1:10" x14ac:dyDescent="0.55000000000000004">
      <c r="A136" s="3"/>
      <c r="B136" s="3"/>
      <c r="C136" s="4" t="s">
        <v>176</v>
      </c>
      <c r="D136" s="15">
        <v>3500</v>
      </c>
      <c r="E136" s="37"/>
      <c r="F136" s="31"/>
      <c r="G136" s="16">
        <f t="shared" si="8"/>
        <v>0</v>
      </c>
      <c r="H136" s="16">
        <v>3500</v>
      </c>
      <c r="I136" s="3" t="s">
        <v>90</v>
      </c>
      <c r="J136" s="4"/>
    </row>
    <row r="137" spans="1:10" x14ac:dyDescent="0.55000000000000004">
      <c r="A137" s="3"/>
      <c r="B137" s="3"/>
      <c r="C137" s="4" t="s">
        <v>177</v>
      </c>
      <c r="D137" s="15">
        <v>1500</v>
      </c>
      <c r="E137" s="37"/>
      <c r="F137" s="31"/>
      <c r="G137" s="16">
        <f t="shared" si="8"/>
        <v>1500</v>
      </c>
      <c r="H137" s="16">
        <v>0</v>
      </c>
      <c r="I137" s="3" t="s">
        <v>90</v>
      </c>
      <c r="J137" s="4"/>
    </row>
    <row r="138" spans="1:10" x14ac:dyDescent="0.55000000000000004">
      <c r="A138" s="3"/>
      <c r="B138" s="3"/>
      <c r="C138" s="4" t="s">
        <v>178</v>
      </c>
      <c r="D138" s="15"/>
      <c r="E138" s="37">
        <v>296800</v>
      </c>
      <c r="F138" s="31"/>
      <c r="G138" s="16">
        <f t="shared" si="8"/>
        <v>296800</v>
      </c>
      <c r="H138" s="16">
        <v>0</v>
      </c>
      <c r="I138" s="3" t="s">
        <v>90</v>
      </c>
      <c r="J138" s="4"/>
    </row>
    <row r="139" spans="1:10" x14ac:dyDescent="0.55000000000000004">
      <c r="A139" s="3"/>
      <c r="B139" s="3"/>
      <c r="C139" s="4" t="s">
        <v>179</v>
      </c>
      <c r="D139" s="15"/>
      <c r="E139" s="37">
        <v>150115</v>
      </c>
      <c r="F139" s="31"/>
      <c r="G139" s="16">
        <f t="shared" si="8"/>
        <v>150115</v>
      </c>
      <c r="H139" s="16">
        <v>0</v>
      </c>
      <c r="I139" s="3" t="s">
        <v>90</v>
      </c>
      <c r="J139" s="4"/>
    </row>
    <row r="140" spans="1:10" x14ac:dyDescent="0.55000000000000004">
      <c r="A140" s="3"/>
      <c r="B140" s="3"/>
      <c r="C140" s="4" t="s">
        <v>180</v>
      </c>
      <c r="D140" s="15"/>
      <c r="E140" s="37">
        <v>5959</v>
      </c>
      <c r="F140" s="31"/>
      <c r="G140" s="16">
        <f t="shared" si="8"/>
        <v>0</v>
      </c>
      <c r="H140" s="16">
        <v>5959</v>
      </c>
      <c r="I140" s="3" t="s">
        <v>90</v>
      </c>
      <c r="J140" s="4"/>
    </row>
    <row r="141" spans="1:10" x14ac:dyDescent="0.55000000000000004">
      <c r="A141" s="3"/>
      <c r="B141" s="3"/>
      <c r="C141" s="4" t="s">
        <v>181</v>
      </c>
      <c r="D141" s="15">
        <v>14000</v>
      </c>
      <c r="E141" s="37"/>
      <c r="F141" s="31"/>
      <c r="G141" s="16">
        <f t="shared" si="8"/>
        <v>0</v>
      </c>
      <c r="H141" s="21">
        <v>14000</v>
      </c>
      <c r="I141" s="3" t="s">
        <v>70</v>
      </c>
      <c r="J141" s="4"/>
    </row>
    <row r="142" spans="1:10" x14ac:dyDescent="0.55000000000000004">
      <c r="A142" s="3"/>
      <c r="B142" s="3"/>
      <c r="C142" s="4" t="s">
        <v>182</v>
      </c>
      <c r="D142" s="15">
        <v>67200</v>
      </c>
      <c r="E142" s="37"/>
      <c r="F142" s="31"/>
      <c r="G142" s="16">
        <f t="shared" si="8"/>
        <v>0</v>
      </c>
      <c r="H142" s="16">
        <v>67200</v>
      </c>
      <c r="I142" s="3" t="s">
        <v>206</v>
      </c>
      <c r="J142" s="4"/>
    </row>
    <row r="143" spans="1:10" x14ac:dyDescent="0.55000000000000004">
      <c r="A143" s="3"/>
      <c r="B143" s="3"/>
      <c r="C143" s="4" t="s">
        <v>183</v>
      </c>
      <c r="D143" s="15">
        <v>36000</v>
      </c>
      <c r="E143" s="37"/>
      <c r="F143" s="31"/>
      <c r="G143" s="16">
        <f t="shared" si="8"/>
        <v>14774</v>
      </c>
      <c r="H143" s="16">
        <v>21226</v>
      </c>
      <c r="I143" s="3" t="s">
        <v>206</v>
      </c>
      <c r="J143" s="4"/>
    </row>
    <row r="144" spans="1:10" x14ac:dyDescent="0.55000000000000004">
      <c r="A144" s="3"/>
      <c r="B144" s="3"/>
      <c r="C144" s="4" t="s">
        <v>174</v>
      </c>
      <c r="D144" s="15"/>
      <c r="E144" s="37">
        <v>10000</v>
      </c>
      <c r="F144" s="31"/>
      <c r="G144" s="16">
        <f t="shared" si="8"/>
        <v>0</v>
      </c>
      <c r="H144" s="16">
        <v>10000</v>
      </c>
      <c r="I144" s="3" t="s">
        <v>207</v>
      </c>
      <c r="J144" s="4"/>
    </row>
    <row r="145" spans="1:10" x14ac:dyDescent="0.55000000000000004">
      <c r="A145" s="3"/>
      <c r="B145" s="3"/>
      <c r="C145" s="4" t="s">
        <v>184</v>
      </c>
      <c r="D145" s="15"/>
      <c r="E145" s="37">
        <v>7000</v>
      </c>
      <c r="F145" s="31"/>
      <c r="G145" s="16">
        <f t="shared" si="8"/>
        <v>0</v>
      </c>
      <c r="H145" s="16">
        <v>7000</v>
      </c>
      <c r="I145" s="3" t="s">
        <v>208</v>
      </c>
      <c r="J145" s="4"/>
    </row>
    <row r="146" spans="1:10" x14ac:dyDescent="0.55000000000000004">
      <c r="A146" s="3"/>
      <c r="B146" s="3"/>
      <c r="C146" s="4" t="s">
        <v>185</v>
      </c>
      <c r="D146" s="15"/>
      <c r="E146" s="37">
        <v>2500</v>
      </c>
      <c r="F146" s="31"/>
      <c r="G146" s="16">
        <f t="shared" si="8"/>
        <v>0</v>
      </c>
      <c r="H146" s="16">
        <v>2500</v>
      </c>
      <c r="I146" s="3" t="s">
        <v>209</v>
      </c>
      <c r="J146" s="4"/>
    </row>
    <row r="147" spans="1:10" x14ac:dyDescent="0.55000000000000004">
      <c r="A147" s="3"/>
      <c r="B147" s="3"/>
      <c r="C147" s="4" t="s">
        <v>186</v>
      </c>
      <c r="D147" s="15"/>
      <c r="E147" s="37">
        <v>25000</v>
      </c>
      <c r="F147" s="31"/>
      <c r="G147" s="16">
        <f t="shared" si="8"/>
        <v>0</v>
      </c>
      <c r="H147" s="16">
        <v>25000</v>
      </c>
      <c r="I147" s="3" t="s">
        <v>170</v>
      </c>
      <c r="J147" s="4"/>
    </row>
    <row r="148" spans="1:10" x14ac:dyDescent="0.55000000000000004">
      <c r="A148" s="3"/>
      <c r="B148" s="3"/>
      <c r="C148" s="4" t="s">
        <v>187</v>
      </c>
      <c r="D148" s="15">
        <v>1400</v>
      </c>
      <c r="E148" s="37"/>
      <c r="F148" s="31"/>
      <c r="G148" s="16">
        <f t="shared" si="8"/>
        <v>1400</v>
      </c>
      <c r="H148" s="16">
        <v>0</v>
      </c>
      <c r="I148" s="3" t="s">
        <v>62</v>
      </c>
      <c r="J148" s="4"/>
    </row>
    <row r="149" spans="1:10" x14ac:dyDescent="0.55000000000000004">
      <c r="A149" s="3"/>
      <c r="B149" s="3"/>
      <c r="C149" s="4" t="s">
        <v>188</v>
      </c>
      <c r="D149" s="15">
        <v>30750</v>
      </c>
      <c r="E149" s="37"/>
      <c r="F149" s="31"/>
      <c r="G149" s="16">
        <f t="shared" si="8"/>
        <v>28500</v>
      </c>
      <c r="H149" s="16">
        <v>2250</v>
      </c>
      <c r="I149" s="3" t="s">
        <v>210</v>
      </c>
      <c r="J149" s="4"/>
    </row>
    <row r="150" spans="1:10" x14ac:dyDescent="0.55000000000000004">
      <c r="A150" s="3"/>
      <c r="B150" s="3"/>
      <c r="C150" s="4" t="s">
        <v>189</v>
      </c>
      <c r="D150" s="15"/>
      <c r="E150" s="37">
        <v>30000</v>
      </c>
      <c r="F150" s="31"/>
      <c r="G150" s="16">
        <f t="shared" si="8"/>
        <v>0</v>
      </c>
      <c r="H150" s="16">
        <v>30000</v>
      </c>
      <c r="I150" s="3" t="s">
        <v>55</v>
      </c>
      <c r="J150" s="4"/>
    </row>
    <row r="151" spans="1:10" x14ac:dyDescent="0.55000000000000004">
      <c r="A151" s="3"/>
      <c r="B151" s="3"/>
      <c r="C151" s="4" t="s">
        <v>190</v>
      </c>
      <c r="D151" s="15"/>
      <c r="E151" s="37">
        <v>10000</v>
      </c>
      <c r="F151" s="31"/>
      <c r="G151" s="16">
        <f t="shared" si="8"/>
        <v>0</v>
      </c>
      <c r="H151" s="16">
        <v>10000</v>
      </c>
      <c r="I151" s="3" t="s">
        <v>65</v>
      </c>
      <c r="J151" s="4"/>
    </row>
    <row r="152" spans="1:10" x14ac:dyDescent="0.55000000000000004">
      <c r="A152" s="3"/>
      <c r="B152" s="3"/>
      <c r="C152" s="4" t="s">
        <v>191</v>
      </c>
      <c r="D152" s="15"/>
      <c r="E152" s="37">
        <v>26000</v>
      </c>
      <c r="F152" s="31"/>
      <c r="G152" s="16">
        <f t="shared" si="8"/>
        <v>26000</v>
      </c>
      <c r="H152" s="16">
        <v>0</v>
      </c>
      <c r="I152" s="3" t="s">
        <v>65</v>
      </c>
      <c r="J152" s="4"/>
    </row>
    <row r="153" spans="1:10" x14ac:dyDescent="0.55000000000000004">
      <c r="A153" s="3"/>
      <c r="B153" s="3"/>
      <c r="C153" s="4" t="s">
        <v>192</v>
      </c>
      <c r="D153" s="15"/>
      <c r="E153" s="37">
        <v>18000</v>
      </c>
      <c r="F153" s="31"/>
      <c r="G153" s="16">
        <f t="shared" si="8"/>
        <v>18000</v>
      </c>
      <c r="H153" s="16">
        <v>0</v>
      </c>
      <c r="I153" s="3" t="s">
        <v>65</v>
      </c>
      <c r="J153" s="4"/>
    </row>
    <row r="154" spans="1:10" x14ac:dyDescent="0.55000000000000004">
      <c r="A154" s="3"/>
      <c r="B154" s="3"/>
      <c r="C154" s="4" t="s">
        <v>193</v>
      </c>
      <c r="D154" s="15"/>
      <c r="E154" s="37">
        <v>2000</v>
      </c>
      <c r="F154" s="31"/>
      <c r="G154" s="16">
        <f t="shared" si="8"/>
        <v>2000</v>
      </c>
      <c r="H154" s="16">
        <v>0</v>
      </c>
      <c r="I154" s="3" t="s">
        <v>211</v>
      </c>
      <c r="J154" s="4"/>
    </row>
    <row r="155" spans="1:10" x14ac:dyDescent="0.55000000000000004">
      <c r="A155" s="3"/>
      <c r="B155" s="3"/>
      <c r="C155" s="4" t="s">
        <v>194</v>
      </c>
      <c r="D155" s="15"/>
      <c r="E155" s="37">
        <v>30000</v>
      </c>
      <c r="F155" s="31"/>
      <c r="G155" s="16">
        <f t="shared" si="8"/>
        <v>0</v>
      </c>
      <c r="H155" s="16">
        <v>30000</v>
      </c>
      <c r="I155" s="3" t="s">
        <v>65</v>
      </c>
      <c r="J155" s="4"/>
    </row>
    <row r="156" spans="1:10" x14ac:dyDescent="0.55000000000000004">
      <c r="A156" s="3"/>
      <c r="B156" s="3"/>
      <c r="C156" s="4" t="s">
        <v>195</v>
      </c>
      <c r="D156" s="15"/>
      <c r="E156" s="37">
        <v>10000</v>
      </c>
      <c r="F156" s="31"/>
      <c r="G156" s="16">
        <f t="shared" si="8"/>
        <v>10000</v>
      </c>
      <c r="H156" s="16">
        <v>0</v>
      </c>
      <c r="I156" s="3" t="s">
        <v>92</v>
      </c>
      <c r="J156" s="4"/>
    </row>
    <row r="157" spans="1:10" x14ac:dyDescent="0.55000000000000004">
      <c r="A157" s="3"/>
      <c r="B157" s="3"/>
      <c r="C157" s="4" t="s">
        <v>196</v>
      </c>
      <c r="D157" s="15"/>
      <c r="E157" s="37">
        <v>15000</v>
      </c>
      <c r="F157" s="31"/>
      <c r="G157" s="16">
        <f t="shared" si="8"/>
        <v>0</v>
      </c>
      <c r="H157" s="16">
        <v>15000</v>
      </c>
      <c r="I157" s="3" t="s">
        <v>92</v>
      </c>
      <c r="J157" s="4"/>
    </row>
    <row r="158" spans="1:10" x14ac:dyDescent="0.55000000000000004">
      <c r="A158" s="3"/>
      <c r="B158" s="3"/>
      <c r="C158" s="4" t="s">
        <v>197</v>
      </c>
      <c r="D158" s="15">
        <v>115400</v>
      </c>
      <c r="E158" s="37"/>
      <c r="F158" s="31"/>
      <c r="G158" s="16">
        <f t="shared" si="8"/>
        <v>70100</v>
      </c>
      <c r="H158" s="16">
        <v>45300</v>
      </c>
      <c r="I158" s="3" t="s">
        <v>212</v>
      </c>
      <c r="J158" s="4"/>
    </row>
    <row r="159" spans="1:10" x14ac:dyDescent="0.55000000000000004">
      <c r="A159" s="3"/>
      <c r="B159" s="3"/>
      <c r="C159" s="4" t="s">
        <v>198</v>
      </c>
      <c r="D159" s="15">
        <v>21000</v>
      </c>
      <c r="E159" s="37"/>
      <c r="F159" s="31"/>
      <c r="G159" s="16">
        <f t="shared" si="8"/>
        <v>21000</v>
      </c>
      <c r="H159" s="16">
        <v>0</v>
      </c>
      <c r="I159" s="3" t="s">
        <v>213</v>
      </c>
      <c r="J159" s="4"/>
    </row>
    <row r="160" spans="1:10" x14ac:dyDescent="0.55000000000000004">
      <c r="A160" s="3"/>
      <c r="B160" s="3"/>
      <c r="C160" s="4" t="s">
        <v>199</v>
      </c>
      <c r="D160" s="15">
        <v>22090</v>
      </c>
      <c r="E160" s="37"/>
      <c r="F160" s="31"/>
      <c r="G160" s="16">
        <f t="shared" si="8"/>
        <v>22090</v>
      </c>
      <c r="H160" s="16">
        <v>0</v>
      </c>
      <c r="I160" s="3" t="s">
        <v>54</v>
      </c>
      <c r="J160" s="4"/>
    </row>
    <row r="161" spans="1:10" x14ac:dyDescent="0.55000000000000004">
      <c r="A161" s="3"/>
      <c r="B161" s="3"/>
      <c r="C161" s="4" t="s">
        <v>200</v>
      </c>
      <c r="D161" s="15"/>
      <c r="E161" s="37">
        <v>25000</v>
      </c>
      <c r="F161" s="31"/>
      <c r="G161" s="16">
        <v>24667</v>
      </c>
      <c r="H161" s="16">
        <f>E161-G161</f>
        <v>333</v>
      </c>
      <c r="I161" s="3" t="s">
        <v>172</v>
      </c>
      <c r="J161" s="4"/>
    </row>
    <row r="162" spans="1:10" x14ac:dyDescent="0.55000000000000004">
      <c r="A162" s="3"/>
      <c r="B162" s="3"/>
      <c r="C162" s="4" t="s">
        <v>215</v>
      </c>
      <c r="D162" s="15">
        <v>54000</v>
      </c>
      <c r="E162" s="37"/>
      <c r="F162" s="31"/>
      <c r="G162" s="16">
        <f t="shared" si="8"/>
        <v>54000</v>
      </c>
      <c r="H162" s="16">
        <v>0</v>
      </c>
      <c r="I162" s="3" t="s">
        <v>70</v>
      </c>
      <c r="J162" s="4"/>
    </row>
    <row r="163" spans="1:10" x14ac:dyDescent="0.55000000000000004">
      <c r="A163" s="3"/>
      <c r="B163" s="3"/>
      <c r="C163" s="4" t="s">
        <v>201</v>
      </c>
      <c r="D163" s="15"/>
      <c r="E163" s="37">
        <v>6000</v>
      </c>
      <c r="F163" s="31"/>
      <c r="G163" s="16">
        <f t="shared" si="8"/>
        <v>0</v>
      </c>
      <c r="H163" s="16">
        <v>6000</v>
      </c>
      <c r="I163" s="3" t="s">
        <v>58</v>
      </c>
      <c r="J163" s="4"/>
    </row>
    <row r="164" spans="1:10" x14ac:dyDescent="0.55000000000000004">
      <c r="A164" s="3"/>
      <c r="B164" s="3"/>
      <c r="C164" s="4" t="s">
        <v>202</v>
      </c>
      <c r="D164" s="15"/>
      <c r="E164" s="37">
        <v>105750</v>
      </c>
      <c r="F164" s="31"/>
      <c r="G164" s="16">
        <f t="shared" si="8"/>
        <v>105750</v>
      </c>
      <c r="H164" s="16">
        <v>0</v>
      </c>
      <c r="I164" s="3" t="s">
        <v>97</v>
      </c>
      <c r="J164" s="4"/>
    </row>
    <row r="165" spans="1:10" x14ac:dyDescent="0.55000000000000004">
      <c r="A165" s="3"/>
      <c r="B165" s="3"/>
      <c r="C165" s="4" t="s">
        <v>203</v>
      </c>
      <c r="D165" s="15"/>
      <c r="E165" s="37">
        <v>55500</v>
      </c>
      <c r="F165" s="31"/>
      <c r="G165" s="16">
        <f t="shared" si="8"/>
        <v>55500</v>
      </c>
      <c r="H165" s="16">
        <v>0</v>
      </c>
      <c r="I165" s="3" t="s">
        <v>138</v>
      </c>
      <c r="J165" s="4"/>
    </row>
    <row r="166" spans="1:10" x14ac:dyDescent="0.55000000000000004">
      <c r="A166" s="3"/>
      <c r="B166" s="3"/>
      <c r="C166" s="4" t="s">
        <v>204</v>
      </c>
      <c r="D166" s="15"/>
      <c r="E166" s="37">
        <v>90500</v>
      </c>
      <c r="F166" s="31"/>
      <c r="G166" s="16">
        <f t="shared" si="8"/>
        <v>90500</v>
      </c>
      <c r="H166" s="16">
        <v>0</v>
      </c>
      <c r="I166" s="3" t="s">
        <v>170</v>
      </c>
      <c r="J166" s="4"/>
    </row>
    <row r="167" spans="1:10" x14ac:dyDescent="0.55000000000000004">
      <c r="A167" s="3"/>
      <c r="B167" s="3"/>
      <c r="C167" s="4" t="s">
        <v>205</v>
      </c>
      <c r="D167" s="15"/>
      <c r="E167" s="37">
        <v>90750</v>
      </c>
      <c r="F167" s="31"/>
      <c r="G167" s="16">
        <f t="shared" si="8"/>
        <v>90000</v>
      </c>
      <c r="H167" s="16">
        <v>750</v>
      </c>
      <c r="I167" s="3" t="s">
        <v>214</v>
      </c>
      <c r="J167" s="4"/>
    </row>
    <row r="168" spans="1:10" x14ac:dyDescent="0.55000000000000004">
      <c r="A168" s="3"/>
      <c r="B168" s="3"/>
      <c r="C168" s="4" t="s">
        <v>240</v>
      </c>
      <c r="D168" s="15"/>
      <c r="E168" s="37">
        <v>83781</v>
      </c>
      <c r="F168" s="31"/>
      <c r="G168" s="16"/>
      <c r="H168" s="16"/>
      <c r="I168" s="3"/>
      <c r="J168" s="4"/>
    </row>
    <row r="169" spans="1:10" x14ac:dyDescent="0.55000000000000004">
      <c r="A169" s="7"/>
      <c r="B169" s="7"/>
      <c r="C169" s="8"/>
      <c r="D169" s="29"/>
      <c r="E169" s="29"/>
      <c r="F169" s="29"/>
      <c r="G169" s="32">
        <f>SUM(G133:G167)</f>
        <v>1436950</v>
      </c>
      <c r="H169" s="32">
        <f>SUM(H133:H167)</f>
        <v>849764</v>
      </c>
      <c r="I169" s="7"/>
      <c r="J169" s="8"/>
    </row>
    <row r="170" spans="1:10" x14ac:dyDescent="0.55000000000000004">
      <c r="A170" s="5">
        <v>5</v>
      </c>
      <c r="B170" s="5">
        <v>3</v>
      </c>
      <c r="C170" s="30" t="s">
        <v>221</v>
      </c>
      <c r="D170" s="13">
        <f>SUM(D171:D173)</f>
        <v>67000</v>
      </c>
      <c r="E170" s="36"/>
      <c r="F170" s="35"/>
      <c r="G170" s="33"/>
      <c r="H170" s="33"/>
      <c r="I170" s="33" t="s">
        <v>238</v>
      </c>
      <c r="J170" s="30"/>
    </row>
    <row r="171" spans="1:10" x14ac:dyDescent="0.55000000000000004">
      <c r="A171" s="3"/>
      <c r="B171" s="3"/>
      <c r="C171" s="42" t="s">
        <v>218</v>
      </c>
      <c r="D171" s="15">
        <v>3000</v>
      </c>
      <c r="E171" s="37"/>
      <c r="F171" s="31"/>
      <c r="G171" s="16">
        <f t="shared" ref="G171:G172" si="9">D171+E171+F171-H171</f>
        <v>0</v>
      </c>
      <c r="H171" s="21">
        <v>3000</v>
      </c>
      <c r="I171" s="3" t="s">
        <v>222</v>
      </c>
      <c r="J171" s="4"/>
    </row>
    <row r="172" spans="1:10" x14ac:dyDescent="0.55000000000000004">
      <c r="A172" s="3"/>
      <c r="B172" s="3"/>
      <c r="C172" s="4" t="s">
        <v>219</v>
      </c>
      <c r="D172" s="15">
        <v>60000</v>
      </c>
      <c r="E172" s="37"/>
      <c r="F172" s="31"/>
      <c r="G172" s="16">
        <f t="shared" si="9"/>
        <v>0</v>
      </c>
      <c r="H172" s="16">
        <v>60000</v>
      </c>
      <c r="I172" s="3" t="s">
        <v>144</v>
      </c>
      <c r="J172" s="4"/>
    </row>
    <row r="173" spans="1:10" x14ac:dyDescent="0.55000000000000004">
      <c r="A173" s="3"/>
      <c r="B173" s="3"/>
      <c r="C173" s="4" t="s">
        <v>220</v>
      </c>
      <c r="D173" s="15">
        <v>4000</v>
      </c>
      <c r="E173" s="37"/>
      <c r="F173" s="31"/>
      <c r="G173" s="16">
        <f>D173+E173+F173-H173</f>
        <v>0</v>
      </c>
      <c r="H173" s="16">
        <v>4000</v>
      </c>
      <c r="I173" s="3" t="s">
        <v>223</v>
      </c>
      <c r="J173" s="4"/>
    </row>
    <row r="174" spans="1:10" x14ac:dyDescent="0.55000000000000004">
      <c r="A174" s="7"/>
      <c r="B174" s="7"/>
      <c r="C174" s="8"/>
      <c r="D174" s="29"/>
      <c r="E174" s="29"/>
      <c r="F174" s="29"/>
      <c r="G174" s="29">
        <f>SUM(G171:G173)</f>
        <v>0</v>
      </c>
      <c r="H174" s="29">
        <f>SUM(H171:H173)</f>
        <v>67000</v>
      </c>
      <c r="I174" s="7"/>
      <c r="J174" s="8"/>
    </row>
    <row r="175" spans="1:10" x14ac:dyDescent="0.55000000000000004">
      <c r="A175" s="5">
        <v>10</v>
      </c>
      <c r="B175" s="5">
        <v>4</v>
      </c>
      <c r="C175" s="30" t="s">
        <v>224</v>
      </c>
      <c r="D175" s="13">
        <f>SUM(D176:D178)</f>
        <v>3000</v>
      </c>
      <c r="E175" s="36">
        <f>SUM(E176:E178)</f>
        <v>6000</v>
      </c>
      <c r="F175" s="35"/>
      <c r="G175" s="33"/>
      <c r="H175" s="33"/>
      <c r="I175" s="33" t="s">
        <v>238</v>
      </c>
      <c r="J175" s="30"/>
    </row>
    <row r="176" spans="1:10" x14ac:dyDescent="0.55000000000000004">
      <c r="A176" s="3"/>
      <c r="B176" s="3"/>
      <c r="C176" s="4" t="s">
        <v>225</v>
      </c>
      <c r="D176" s="15">
        <v>3000</v>
      </c>
      <c r="E176" s="37"/>
      <c r="F176" s="31"/>
      <c r="G176" s="16">
        <f t="shared" ref="G176:G184" si="10">D176+E176+F176-H176</f>
        <v>0</v>
      </c>
      <c r="H176" s="16">
        <v>3000</v>
      </c>
      <c r="I176" s="3" t="s">
        <v>228</v>
      </c>
      <c r="J176" s="4"/>
    </row>
    <row r="177" spans="1:10" x14ac:dyDescent="0.55000000000000004">
      <c r="A177" s="3"/>
      <c r="B177" s="3"/>
      <c r="C177" s="4" t="s">
        <v>226</v>
      </c>
      <c r="D177" s="15"/>
      <c r="E177" s="37">
        <v>4000</v>
      </c>
      <c r="F177" s="31"/>
      <c r="G177" s="16">
        <f t="shared" si="10"/>
        <v>0</v>
      </c>
      <c r="H177" s="16">
        <v>4000</v>
      </c>
      <c r="I177" s="3" t="s">
        <v>172</v>
      </c>
      <c r="J177" s="4"/>
    </row>
    <row r="178" spans="1:10" x14ac:dyDescent="0.55000000000000004">
      <c r="A178" s="3"/>
      <c r="B178" s="3"/>
      <c r="C178" s="4" t="s">
        <v>227</v>
      </c>
      <c r="D178" s="15"/>
      <c r="E178" s="37">
        <v>2000</v>
      </c>
      <c r="F178" s="31"/>
      <c r="G178" s="16">
        <f t="shared" si="10"/>
        <v>0</v>
      </c>
      <c r="H178" s="16">
        <v>2000</v>
      </c>
      <c r="I178" s="3" t="s">
        <v>172</v>
      </c>
      <c r="J178" s="4"/>
    </row>
    <row r="179" spans="1:10" x14ac:dyDescent="0.55000000000000004">
      <c r="A179" s="7"/>
      <c r="B179" s="7"/>
      <c r="C179" s="8"/>
      <c r="D179" s="29"/>
      <c r="E179" s="29"/>
      <c r="F179" s="32"/>
      <c r="G179" s="32">
        <f>SUM(G176:G178)</f>
        <v>0</v>
      </c>
      <c r="H179" s="44">
        <f>SUM(H176:H178)</f>
        <v>9000</v>
      </c>
      <c r="I179" s="7"/>
      <c r="J179" s="8"/>
    </row>
    <row r="180" spans="1:10" x14ac:dyDescent="0.55000000000000004">
      <c r="A180" s="5">
        <v>11</v>
      </c>
      <c r="B180" s="5">
        <v>5</v>
      </c>
      <c r="C180" s="30" t="s">
        <v>233</v>
      </c>
      <c r="D180" s="13">
        <f>SUM(D181:D184)</f>
        <v>42600</v>
      </c>
      <c r="E180" s="36"/>
      <c r="F180" s="35"/>
      <c r="G180" s="33"/>
      <c r="H180" s="33"/>
      <c r="I180" s="33" t="s">
        <v>238</v>
      </c>
      <c r="J180" s="30"/>
    </row>
    <row r="181" spans="1:10" x14ac:dyDescent="0.55000000000000004">
      <c r="A181" s="3"/>
      <c r="B181" s="3"/>
      <c r="C181" s="4" t="s">
        <v>229</v>
      </c>
      <c r="D181" s="15">
        <v>20000</v>
      </c>
      <c r="E181" s="37"/>
      <c r="F181" s="31"/>
      <c r="G181" s="16">
        <f t="shared" si="10"/>
        <v>0</v>
      </c>
      <c r="H181" s="16">
        <v>20000</v>
      </c>
      <c r="I181" s="3" t="s">
        <v>68</v>
      </c>
      <c r="J181" s="4"/>
    </row>
    <row r="182" spans="1:10" x14ac:dyDescent="0.55000000000000004">
      <c r="A182" s="3"/>
      <c r="B182" s="3"/>
      <c r="C182" s="4" t="s">
        <v>230</v>
      </c>
      <c r="D182" s="15">
        <v>4100</v>
      </c>
      <c r="E182" s="37"/>
      <c r="F182" s="31"/>
      <c r="G182" s="16">
        <f t="shared" si="10"/>
        <v>0</v>
      </c>
      <c r="H182" s="16">
        <v>4100</v>
      </c>
      <c r="I182" s="3" t="s">
        <v>234</v>
      </c>
      <c r="J182" s="4"/>
    </row>
    <row r="183" spans="1:10" x14ac:dyDescent="0.55000000000000004">
      <c r="A183" s="3"/>
      <c r="B183" s="3"/>
      <c r="C183" s="4" t="s">
        <v>231</v>
      </c>
      <c r="D183" s="15">
        <v>2500</v>
      </c>
      <c r="E183" s="37"/>
      <c r="F183" s="31"/>
      <c r="G183" s="16">
        <f t="shared" si="10"/>
        <v>0</v>
      </c>
      <c r="H183" s="16">
        <v>2500</v>
      </c>
      <c r="I183" s="3" t="s">
        <v>235</v>
      </c>
      <c r="J183" s="4"/>
    </row>
    <row r="184" spans="1:10" x14ac:dyDescent="0.55000000000000004">
      <c r="A184" s="3"/>
      <c r="B184" s="3"/>
      <c r="C184" s="4" t="s">
        <v>232</v>
      </c>
      <c r="D184" s="15">
        <v>16000</v>
      </c>
      <c r="E184" s="37"/>
      <c r="F184" s="31"/>
      <c r="G184" s="16">
        <f t="shared" si="10"/>
        <v>0</v>
      </c>
      <c r="H184" s="16">
        <v>16000</v>
      </c>
      <c r="I184" s="3" t="s">
        <v>214</v>
      </c>
      <c r="J184" s="4"/>
    </row>
    <row r="185" spans="1:10" x14ac:dyDescent="0.55000000000000004">
      <c r="A185" s="7"/>
      <c r="B185" s="7"/>
      <c r="C185" s="8"/>
      <c r="D185" s="29"/>
      <c r="E185" s="29"/>
      <c r="F185" s="29"/>
      <c r="G185" s="29">
        <f>SUM(G181:G184)</f>
        <v>0</v>
      </c>
      <c r="H185" s="29">
        <f>SUM(H181:H184)</f>
        <v>42600</v>
      </c>
      <c r="I185" s="7"/>
      <c r="J185" s="8"/>
    </row>
    <row r="188" spans="1:10" ht="27.75" x14ac:dyDescent="0.65">
      <c r="A188" s="47" t="s">
        <v>237</v>
      </c>
      <c r="B188" s="47"/>
      <c r="C188" s="47"/>
      <c r="D188" s="47"/>
      <c r="E188" s="47"/>
      <c r="F188" s="47"/>
      <c r="G188" s="47"/>
      <c r="H188" s="47"/>
      <c r="I188" s="47"/>
      <c r="J188" s="47"/>
    </row>
    <row r="189" spans="1:10" x14ac:dyDescent="0.55000000000000004">
      <c r="A189" s="5" t="s">
        <v>0</v>
      </c>
      <c r="B189" s="5" t="s">
        <v>1</v>
      </c>
      <c r="C189" s="5" t="s">
        <v>7</v>
      </c>
      <c r="D189" s="13" t="s">
        <v>2</v>
      </c>
      <c r="E189" s="36" t="s">
        <v>9</v>
      </c>
      <c r="F189" s="35" t="s">
        <v>3</v>
      </c>
      <c r="G189" s="5" t="s">
        <v>8</v>
      </c>
      <c r="H189" s="33" t="s">
        <v>4</v>
      </c>
      <c r="I189" s="5" t="s">
        <v>5</v>
      </c>
      <c r="J189" s="5" t="s">
        <v>6</v>
      </c>
    </row>
    <row r="190" spans="1:10" x14ac:dyDescent="0.55000000000000004">
      <c r="A190" s="3">
        <v>1</v>
      </c>
      <c r="B190" s="3">
        <v>1</v>
      </c>
      <c r="C190" s="4" t="s">
        <v>12</v>
      </c>
      <c r="D190" s="14">
        <f>D7</f>
        <v>449985</v>
      </c>
      <c r="E190" s="40"/>
      <c r="F190" s="41"/>
      <c r="G190" s="16">
        <f t="shared" ref="G190:G195" si="11">D190+E190+F190-H190</f>
        <v>386376</v>
      </c>
      <c r="H190" s="16">
        <f>H4</f>
        <v>63609</v>
      </c>
      <c r="I190" s="16" t="s">
        <v>14</v>
      </c>
      <c r="J190" s="4"/>
    </row>
    <row r="191" spans="1:10" x14ac:dyDescent="0.55000000000000004">
      <c r="A191" s="3">
        <v>2</v>
      </c>
      <c r="B191" s="3">
        <v>2</v>
      </c>
      <c r="C191" s="25" t="s">
        <v>16</v>
      </c>
      <c r="D191" s="15">
        <f>D12</f>
        <v>2084424</v>
      </c>
      <c r="E191" s="37"/>
      <c r="F191" s="31"/>
      <c r="G191" s="16">
        <f t="shared" si="11"/>
        <v>1417099</v>
      </c>
      <c r="H191" s="21">
        <f>H39</f>
        <v>667325</v>
      </c>
      <c r="I191" s="17" t="s">
        <v>71</v>
      </c>
      <c r="J191" s="4"/>
    </row>
    <row r="192" spans="1:10" x14ac:dyDescent="0.55000000000000004">
      <c r="A192" s="3">
        <v>3</v>
      </c>
      <c r="B192" s="3">
        <v>3</v>
      </c>
      <c r="C192" s="26" t="s">
        <v>72</v>
      </c>
      <c r="D192" s="14">
        <f>D44+D62</f>
        <v>1192640</v>
      </c>
      <c r="E192" s="37"/>
      <c r="F192" s="31">
        <f>F62</f>
        <v>194940</v>
      </c>
      <c r="G192" s="16">
        <f t="shared" si="11"/>
        <v>431420</v>
      </c>
      <c r="H192" s="20">
        <f>H61+H68</f>
        <v>956160</v>
      </c>
      <c r="I192" s="46" t="s">
        <v>100</v>
      </c>
      <c r="J192" s="4"/>
    </row>
    <row r="193" spans="1:10" x14ac:dyDescent="0.55000000000000004">
      <c r="A193" s="3">
        <v>4</v>
      </c>
      <c r="B193" s="3">
        <v>4</v>
      </c>
      <c r="C193" s="12" t="s">
        <v>161</v>
      </c>
      <c r="D193" s="14">
        <f>D73+D101+D108</f>
        <v>713589</v>
      </c>
      <c r="E193" s="37">
        <f>E73+E108</f>
        <v>634610</v>
      </c>
      <c r="F193" s="31">
        <f>F73+F101</f>
        <v>722800</v>
      </c>
      <c r="G193" s="16">
        <f t="shared" si="11"/>
        <v>480089</v>
      </c>
      <c r="H193" s="18">
        <f>H100+H107+H113</f>
        <v>1590910</v>
      </c>
      <c r="I193" s="16" t="s">
        <v>239</v>
      </c>
      <c r="J193" s="4"/>
    </row>
    <row r="194" spans="1:10" x14ac:dyDescent="0.55000000000000004">
      <c r="A194" s="3">
        <v>5</v>
      </c>
      <c r="B194" s="3">
        <v>5</v>
      </c>
      <c r="C194" s="4" t="s">
        <v>160</v>
      </c>
      <c r="D194" s="14">
        <f>D118+D132+D170+D175+D180</f>
        <v>1189173</v>
      </c>
      <c r="E194" s="37">
        <f>E132+E175</f>
        <v>1401655</v>
      </c>
      <c r="F194" s="31">
        <f>F118</f>
        <v>100000</v>
      </c>
      <c r="G194" s="16">
        <f t="shared" si="11"/>
        <v>1479475</v>
      </c>
      <c r="H194" s="19">
        <f>H131+H169+H174+H179+H185</f>
        <v>1211353</v>
      </c>
      <c r="I194" s="16" t="s">
        <v>238</v>
      </c>
      <c r="J194" s="4"/>
    </row>
    <row r="195" spans="1:10" x14ac:dyDescent="0.55000000000000004">
      <c r="A195" s="3"/>
      <c r="B195" s="3"/>
      <c r="C195" s="4" t="s">
        <v>236</v>
      </c>
      <c r="D195" s="14">
        <v>3532785</v>
      </c>
      <c r="E195" s="37"/>
      <c r="F195" s="31"/>
      <c r="G195" s="16">
        <f t="shared" si="11"/>
        <v>568100</v>
      </c>
      <c r="H195" s="45">
        <v>2964685</v>
      </c>
      <c r="I195" s="16" t="s">
        <v>238</v>
      </c>
      <c r="J195" s="4"/>
    </row>
    <row r="196" spans="1:10" x14ac:dyDescent="0.55000000000000004">
      <c r="A196" s="11"/>
      <c r="B196" s="11"/>
      <c r="C196" s="9" t="s">
        <v>15</v>
      </c>
      <c r="D196" s="32">
        <f>SUM(D190:D195)</f>
        <v>9162596</v>
      </c>
      <c r="E196" s="32">
        <f>SUM(E190:E195)</f>
        <v>2036265</v>
      </c>
      <c r="F196" s="32">
        <f>SUM(F190:F195)</f>
        <v>1017740</v>
      </c>
      <c r="G196" s="32">
        <f>SUM(G190:G195)</f>
        <v>4762559</v>
      </c>
      <c r="H196" s="32">
        <f>SUM(H190:H195)</f>
        <v>7454042</v>
      </c>
      <c r="I196" s="11"/>
      <c r="J196" s="9"/>
    </row>
  </sheetData>
  <mergeCells count="7">
    <mergeCell ref="A188:J188"/>
    <mergeCell ref="A1:J1"/>
    <mergeCell ref="A2:J2"/>
    <mergeCell ref="A10:J10"/>
    <mergeCell ref="A42:J42"/>
    <mergeCell ref="A71:J71"/>
    <mergeCell ref="A116:J1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Windows 10</cp:lastModifiedBy>
  <dcterms:created xsi:type="dcterms:W3CDTF">2023-08-12T03:08:19Z</dcterms:created>
  <dcterms:modified xsi:type="dcterms:W3CDTF">2023-08-12T09:54:07Z</dcterms:modified>
</cp:coreProperties>
</file>